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hoshi_tasuku\Desktop\"/>
    </mc:Choice>
  </mc:AlternateContent>
  <xr:revisionPtr revIDLastSave="0" documentId="13_ncr:1_{CEDBD42E-9DE8-4DDC-BAC8-28B5BA0D6B9A}" xr6:coauthVersionLast="47" xr6:coauthVersionMax="47" xr10:uidLastSave="{00000000-0000-0000-0000-000000000000}"/>
  <bookViews>
    <workbookView xWindow="28680" yWindow="-120" windowWidth="29040" windowHeight="15720"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U88" i="12" l="1"/>
  <c r="AP88" i="12"/>
  <c r="AF88" i="12"/>
  <c r="BG36" i="10"/>
  <c r="BG35" i="10"/>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O36" i="10"/>
  <c r="AM36" i="10"/>
  <c r="CO35" i="10"/>
  <c r="AM35" i="10"/>
  <c r="CO34" i="10"/>
  <c r="BW34" i="10"/>
  <c r="BW35" i="10" s="1"/>
  <c r="BW36" i="10" s="1"/>
  <c r="BW37" i="10" s="1"/>
  <c r="BW38" i="10" s="1"/>
  <c r="BW39" i="10" s="1"/>
  <c r="BW40" i="10" s="1"/>
  <c r="BW41" i="10" s="1"/>
  <c r="BW42" i="10" s="1"/>
  <c r="BW43" i="10" s="1"/>
  <c r="C34" i="10"/>
  <c r="C35" i="10" s="1"/>
  <c r="C36" i="10" l="1"/>
  <c r="C37" i="10" s="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c r="BE35" i="10" s="1"/>
  <c r="BE36" i="10" s="1"/>
</calcChain>
</file>

<file path=xl/sharedStrings.xml><?xml version="1.0" encoding="utf-8"?>
<sst xmlns="http://schemas.openxmlformats.org/spreadsheetml/2006/main" count="1082" uniqueCount="593">
  <si>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</si>
  <si>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</si>
  <si>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</si>
  <si>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</si>
  <si>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</si>
  <si>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</si>
  <si>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</si>
  <si>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</si>
  <si>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</si>
  <si>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</si>
  <si>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</si>
  <si>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</si>
  <si>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</si>
  <si>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</si>
  <si>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</si>
  <si>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</si>
  <si>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</si>
  <si>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</si>
  <si>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</si>
  <si>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</si>
  <si>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</si>
  <si>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</si>
  <si>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</si>
  <si>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</si>
  <si>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</si>
  <si>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</si>
  <si>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</si>
  <si>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</si>
  <si>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</si>
  <si>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</si>
  <si>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</si>
  <si>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</si>
  <si>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</si>
  <si>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</si>
  <si>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</si>
  <si>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</si>
  <si>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</si>
  <si>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</si>
  <si>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</si>
  <si>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</si>
  <si>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</si>
  <si>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</si>
  <si>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</si>
  <si>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</si>
  <si>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</si>
  <si>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</si>
  <si>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</si>
  <si>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</si>
  <si>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</si>
  <si>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</si>
  <si>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</si>
  <si>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</si>
  <si>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</si>
  <si>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</si>
  <si>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</si>
  <si>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</si>
  <si>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</si>
  <si>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</si>
  <si>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</si>
  <si>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</si>
  <si>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</si>
  <si>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</si>
  <si>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</si>
  <si>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</si>
  <si>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</si>
  <si>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</si>
  <si>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</si>
  <si>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</si>
  <si>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</si>
  <si>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</si>
  <si>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</si>
  <si>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</si>
  <si>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</si>
  <si>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</si>
  <si>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</si>
  <si>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</si>
  <si>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</si>
  <si>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</si>
  <si>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</si>
  <si>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</si>
  <si>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</si>
  <si>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</si>
  <si>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</si>
  <si>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</si>
  <si>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</si>
  <si>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</si>
  <si>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Ⅲ－１</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</si>
  <si>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</si>
  <si>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</si>
  <si>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</si>
  <si>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</si>
  <si>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</si>
  <si>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</si>
  <si>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</si>
  <si>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</si>
  <si>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</si>
  <si>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</si>
  <si>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</si>
  <si>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</si>
  <si>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鏡石町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</si>
  <si>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</si>
  <si>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</si>
  <si>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</si>
  <si>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</si>
  <si>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</si>
  <si>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</si>
  <si>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</si>
  <si>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</si>
  <si>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</si>
  <si>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</si>
  <si>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</si>
  <si>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</si>
  <si>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</si>
  <si>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</si>
  <si>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</si>
  <si>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</si>
  <si>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</si>
  <si>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</si>
  <si>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</si>
  <si>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</si>
  <si>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</si>
  <si>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</si>
  <si>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</si>
  <si>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</si>
  <si>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</si>
  <si>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</si>
  <si>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</si>
  <si>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</si>
  <si>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</si>
  <si>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</si>
  <si>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</si>
  <si>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</si>
  <si>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</si>
  <si>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</si>
  <si>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</si>
  <si>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</si>
  <si>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</si>
  <si>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</si>
  <si>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</si>
  <si>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</si>
  <si>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</si>
  <si>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</si>
  <si>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</si>
  <si>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</si>
  <si>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</si>
  <si>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</si>
  <si>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</si>
  <si>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</si>
  <si>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</si>
  <si>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</si>
  <si>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</si>
  <si>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</si>
  <si>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</si>
  <si>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5"/>
  </si>
  <si>
    <t>うち日本人(％)</t>
    <phoneticPr fontId="5"/>
  </si>
  <si>
    <t>-0.7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</si>
  <si>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</si>
  <si>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</si>
  <si>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</si>
  <si>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</si>
  <si>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</si>
  <si>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</si>
  <si>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</si>
  <si>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</si>
  <si>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</si>
  <si>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</si>
  <si>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</si>
  <si>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</si>
  <si>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</si>
  <si>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</si>
  <si>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</si>
  <si>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</si>
  <si>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</si>
  <si>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</si>
  <si>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</si>
  <si>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</si>
  <si>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</si>
  <si>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</si>
  <si>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</si>
  <si>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</si>
  <si>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</si>
  <si>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</si>
  <si>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</si>
  <si>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</si>
  <si>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</si>
  <si>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</si>
  <si>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</si>
  <si>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</si>
  <si>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</si>
  <si>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</si>
  <si>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</si>
  <si>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</si>
  <si>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</si>
  <si>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</si>
  <si>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</si>
  <si>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</si>
  <si>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</si>
  <si>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</si>
  <si>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</si>
  <si>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</si>
  <si>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</si>
  <si>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</si>
  <si>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</si>
  <si>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</si>
  <si>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</si>
  <si>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</si>
  <si>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</si>
  <si>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</si>
  <si>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</si>
  <si>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</si>
  <si>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</si>
  <si>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</si>
  <si>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</si>
  <si>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</si>
  <si>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</si>
  <si>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</si>
  <si>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</si>
  <si>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福島県鏡石町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</si>
  <si>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</si>
  <si>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</si>
  <si>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</si>
  <si>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</si>
  <si>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</si>
  <si>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</si>
  <si>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</si>
  <si>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</si>
  <si>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</si>
  <si>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</si>
  <si>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</si>
  <si>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</si>
  <si>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</si>
  <si>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</si>
  <si>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</si>
  <si>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</si>
  <si>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</si>
  <si>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</si>
  <si>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</si>
  <si>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</si>
  <si>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</si>
  <si>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</si>
  <si>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</si>
  <si>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</si>
  <si>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</si>
  <si>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</si>
  <si>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</si>
  <si>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</si>
  <si>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</si>
  <si>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</si>
  <si>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</si>
  <si>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t>
    <phoneticPr fontId="5"/>
  </si>
  <si>
    <t>労働費</t>
  </si>
  <si>
    <t>地方消費税交付金</t>
  </si>
  <si>
    <t>　　　法人税割</t>
    <phoneticPr fontId="5"/>
  </si>
  <si>
    <t>農林水産業費</t>
  </si>
  <si>
    <t>ゴルフ場利用税交付金</t>
  </si>
  <si>
    <t>-</t>
    <phoneticPr fontId="5"/>
  </si>
  <si>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</si>
  <si>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</si>
  <si>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</si>
  <si>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</si>
  <si>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</si>
  <si>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</si>
  <si>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</si>
  <si>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</si>
  <si>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</si>
  <si>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</si>
  <si>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</si>
  <si>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</si>
  <si>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</si>
  <si>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</si>
  <si>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</si>
  <si>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</si>
  <si>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</si>
  <si>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</si>
  <si>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</si>
  <si>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</si>
  <si>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</si>
  <si>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</si>
  <si>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</si>
  <si>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</si>
  <si>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</si>
  <si>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</si>
  <si>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</si>
  <si>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</si>
  <si>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</si>
  <si>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</si>
  <si>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</si>
  <si>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</si>
  <si>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</si>
  <si>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</si>
  <si>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</si>
  <si>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</si>
  <si>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</si>
  <si>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</si>
  <si>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</si>
  <si>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</si>
  <si>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</si>
  <si>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</si>
  <si>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</si>
  <si>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</si>
  <si>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</si>
  <si>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</si>
  <si>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</si>
  <si>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</si>
  <si>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</si>
  <si>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</si>
  <si>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</si>
  <si>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</si>
  <si>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</si>
  <si>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</si>
  <si>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</si>
  <si>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</si>
  <si>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</si>
  <si>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</si>
  <si>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</si>
  <si>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</si>
  <si>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</si>
  <si>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</si>
  <si>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</si>
  <si>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</si>
  <si>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</si>
  <si>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</si>
  <si>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</si>
  <si>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</si>
  <si>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</si>
  <si>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</si>
  <si>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</si>
  <si>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</si>
  <si>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</si>
  <si>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</si>
  <si>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</si>
  <si>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</si>
  <si>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</si>
  <si>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</si>
  <si>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</si>
  <si>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</si>
  <si>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</si>
  <si>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</si>
  <si>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</si>
  <si>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</si>
  <si>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</si>
  <si>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</si>
  <si>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</si>
  <si>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</si>
  <si>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</si>
  <si>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病院</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</si>
  <si>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</si>
  <si>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</si>
  <si>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</si>
  <si>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</si>
  <si>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</si>
  <si>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</si>
  <si>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</si>
  <si>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</si>
  <si>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</si>
  <si>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</si>
  <si>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</si>
  <si>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</si>
  <si>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</si>
  <si>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</si>
  <si>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</si>
  <si>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</si>
  <si>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</si>
  <si>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</si>
  <si>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</si>
  <si>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</si>
  <si>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</si>
  <si>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</si>
  <si>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</si>
  <si>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</si>
  <si>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</si>
  <si>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</si>
  <si>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福島県鏡石町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</si>
  <si>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</si>
  <si>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</si>
  <si>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</si>
  <si>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</si>
  <si>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</si>
  <si>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</si>
  <si>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</si>
  <si>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</si>
  <si>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</si>
  <si>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</si>
  <si>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</si>
  <si>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</si>
  <si>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</si>
  <si>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</si>
  <si>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</si>
  <si>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</si>
  <si>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</si>
  <si>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</si>
  <si>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</si>
  <si>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</si>
  <si>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土地取得事業特別会計</t>
    <phoneticPr fontId="5"/>
  </si>
  <si>
    <t>鏡石駅東第１土地区画整理事業特別会計</t>
    <phoneticPr fontId="5"/>
  </si>
  <si>
    <t>育英資金貸付費特別会計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</si>
  <si>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</si>
  <si>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</si>
  <si>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</si>
  <si>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</si>
  <si>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</si>
  <si>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</si>
  <si>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</si>
  <si>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</si>
  <si>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</si>
  <si>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</si>
  <si>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</si>
  <si>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</si>
  <si>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</si>
  <si>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</si>
  <si>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</si>
  <si>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</si>
  <si>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上水道事業会計</t>
    <phoneticPr fontId="5"/>
  </si>
  <si>
    <t>法適用企業</t>
    <phoneticPr fontId="5"/>
  </si>
  <si>
    <t>公共下水道事業特別会計</t>
    <phoneticPr fontId="5"/>
  </si>
  <si>
    <t>法非適用企業</t>
    <phoneticPr fontId="5"/>
  </si>
  <si>
    <t>農業集落排水事業特別会計</t>
    <phoneticPr fontId="5"/>
  </si>
  <si>
    <t>工業団地事業特別会計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</si>
  <si>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</si>
  <si>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</si>
  <si>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</si>
  <si>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</si>
  <si>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</si>
  <si>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</si>
  <si>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</si>
  <si>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</si>
  <si>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</si>
  <si>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</si>
  <si>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</si>
  <si>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</si>
  <si>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</si>
  <si>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</si>
  <si>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</si>
  <si>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</si>
  <si>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</si>
  <si>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</si>
  <si>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</si>
  <si>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</si>
  <si>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</si>
  <si>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</si>
  <si>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</si>
  <si>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</si>
  <si>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</si>
  <si>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</si>
  <si>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</si>
  <si>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</si>
  <si>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</si>
  <si>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</si>
  <si>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</si>
  <si>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</si>
  <si>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</si>
  <si>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</si>
  <si>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</si>
  <si>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</si>
  <si>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</si>
  <si>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</si>
  <si>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</si>
  <si>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</si>
  <si>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</si>
  <si>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</si>
  <si>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</si>
  <si>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</si>
  <si>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</si>
  <si>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</si>
  <si>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</si>
  <si>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</si>
  <si>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</si>
  <si>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</si>
  <si>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</si>
  <si>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</si>
  <si>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</si>
  <si>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</si>
  <si>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</si>
  <si>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</si>
  <si>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</si>
  <si>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</si>
  <si>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</si>
  <si>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</si>
  <si>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</si>
  <si>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</si>
  <si>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</si>
  <si>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</si>
  <si>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</si>
  <si>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</si>
  <si>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</si>
  <si>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</si>
  <si>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</si>
  <si>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</si>
  <si>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</si>
  <si>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</si>
  <si>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</si>
  <si>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</si>
  <si>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</si>
  <si>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</si>
  <si>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</si>
  <si>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</si>
  <si>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</si>
  <si>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</si>
  <si>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</si>
  <si>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</si>
  <si>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</si>
  <si>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</si>
  <si>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</si>
  <si>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</si>
  <si>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</si>
  <si>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</si>
  <si>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</si>
  <si>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</si>
  <si>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</si>
  <si>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</si>
  <si>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</si>
  <si>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</si>
  <si>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</si>
  <si>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</si>
  <si>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</si>
  <si>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</si>
  <si>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</si>
  <si>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</si>
  <si>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</si>
  <si>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</si>
  <si>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</si>
  <si>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</si>
  <si>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</si>
  <si>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</si>
  <si>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</si>
  <si>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</si>
  <si>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</si>
  <si>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</si>
  <si>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</si>
  <si>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</si>
  <si>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</si>
  <si>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</si>
  <si>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</si>
  <si>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</si>
  <si>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</si>
  <si>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</si>
  <si>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</si>
  <si>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</si>
  <si>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</si>
  <si>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</si>
  <si>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</si>
  <si>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</si>
  <si>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</si>
  <si>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</si>
  <si>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</si>
  <si>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</si>
  <si>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</si>
  <si>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</si>
  <si>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</si>
  <si>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</si>
  <si>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</si>
  <si>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</si>
  <si>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</si>
  <si>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</si>
  <si>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</si>
  <si>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</si>
  <si>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</si>
  <si>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</si>
  <si>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</si>
  <si>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10.35</t>
  </si>
  <si>
    <t>▲ 2.19</t>
  </si>
  <si>
    <t>工業団地事業特別会計</t>
  </si>
  <si>
    <t>上水道事業会計</t>
  </si>
  <si>
    <t>一般会計</t>
  </si>
  <si>
    <t>公共下水道事業特別会計</t>
  </si>
  <si>
    <t>介護保険特別会計</t>
  </si>
  <si>
    <t>農業集落排水事業特別会計</t>
  </si>
  <si>
    <t>国民健康保険特別会計</t>
  </si>
  <si>
    <t>鏡石駅東第１土地区画整理事業特別会計</t>
  </si>
  <si>
    <t>その他会計（赤字）</t>
  </si>
  <si>
    <t>その他会計（黒字）</t>
  </si>
  <si>
    <t>（百万円）</t>
    <phoneticPr fontId="5"/>
  </si>
  <si>
    <t>H30</t>
    <phoneticPr fontId="5"/>
  </si>
  <si>
    <t>R01</t>
    <phoneticPr fontId="5"/>
  </si>
  <si>
    <t>R02</t>
    <phoneticPr fontId="5"/>
  </si>
  <si>
    <t>R03</t>
    <phoneticPr fontId="5"/>
  </si>
  <si>
    <t>R04</t>
    <phoneticPr fontId="5"/>
  </si>
  <si>
    <t>須賀川地方広域消防組合</t>
    <rPh sb="0" eb="3">
      <t>スカガワ</t>
    </rPh>
    <rPh sb="3" eb="5">
      <t>チホウ</t>
    </rPh>
    <rPh sb="5" eb="7">
      <t>コウイキ</t>
    </rPh>
    <rPh sb="7" eb="9">
      <t>ショウボウ</t>
    </rPh>
    <rPh sb="9" eb="11">
      <t>クミアイ</t>
    </rPh>
    <phoneticPr fontId="22"/>
  </si>
  <si>
    <t>須賀川地方保健環境組合</t>
    <rPh sb="0" eb="3">
      <t>スカガワ</t>
    </rPh>
    <rPh sb="3" eb="5">
      <t>チホウ</t>
    </rPh>
    <rPh sb="5" eb="7">
      <t>ホケン</t>
    </rPh>
    <rPh sb="7" eb="9">
      <t>カンキョウ</t>
    </rPh>
    <rPh sb="9" eb="11">
      <t>クミアイ</t>
    </rPh>
    <phoneticPr fontId="22"/>
  </si>
  <si>
    <t>公立岩瀬病院企業団</t>
    <rPh sb="0" eb="2">
      <t>コウリツ</t>
    </rPh>
    <rPh sb="2" eb="4">
      <t>イワセ</t>
    </rPh>
    <rPh sb="4" eb="6">
      <t>ビョウイン</t>
    </rPh>
    <rPh sb="6" eb="8">
      <t>キギョウ</t>
    </rPh>
    <rPh sb="8" eb="9">
      <t>ダン</t>
    </rPh>
    <phoneticPr fontId="22"/>
  </si>
  <si>
    <t>福島県市町村総合事務組合（一般会計）</t>
    <rPh sb="0" eb="3">
      <t>フクシマケン</t>
    </rPh>
    <rPh sb="3" eb="6">
      <t>シチョウソン</t>
    </rPh>
    <rPh sb="6" eb="8">
      <t>ソウゴウ</t>
    </rPh>
    <rPh sb="8" eb="10">
      <t>ジム</t>
    </rPh>
    <rPh sb="10" eb="12">
      <t>クミアイ</t>
    </rPh>
    <rPh sb="13" eb="15">
      <t>イッパン</t>
    </rPh>
    <rPh sb="15" eb="17">
      <t>カイケイ</t>
    </rPh>
    <phoneticPr fontId="22"/>
  </si>
  <si>
    <t>福島県市町村総合事務組合（消防補償等特別会計）</t>
    <rPh sb="0" eb="3">
      <t>フクシマケン</t>
    </rPh>
    <rPh sb="3" eb="6">
      <t>シチョウソン</t>
    </rPh>
    <rPh sb="6" eb="8">
      <t>ソウゴウ</t>
    </rPh>
    <rPh sb="8" eb="10">
      <t>ジム</t>
    </rPh>
    <rPh sb="10" eb="12">
      <t>クミアイ</t>
    </rPh>
    <rPh sb="13" eb="15">
      <t>ショウボウ</t>
    </rPh>
    <rPh sb="15" eb="17">
      <t>ホショウ</t>
    </rPh>
    <rPh sb="17" eb="18">
      <t>トウ</t>
    </rPh>
    <rPh sb="18" eb="20">
      <t>トクベツ</t>
    </rPh>
    <rPh sb="20" eb="22">
      <t>カイケイ</t>
    </rPh>
    <phoneticPr fontId="22"/>
  </si>
  <si>
    <t>福島県市町村総合事務組合（消防賞じゅつ金特別会計）</t>
    <rPh sb="0" eb="3">
      <t>フクシマケン</t>
    </rPh>
    <rPh sb="3" eb="6">
      <t>シチョウソン</t>
    </rPh>
    <rPh sb="6" eb="8">
      <t>ソウゴウ</t>
    </rPh>
    <rPh sb="8" eb="10">
      <t>ジム</t>
    </rPh>
    <rPh sb="10" eb="12">
      <t>クミアイ</t>
    </rPh>
    <rPh sb="13" eb="15">
      <t>ショウボウ</t>
    </rPh>
    <rPh sb="15" eb="16">
      <t>ショウ</t>
    </rPh>
    <rPh sb="19" eb="20">
      <t>キン</t>
    </rPh>
    <rPh sb="20" eb="22">
      <t>トクベツ</t>
    </rPh>
    <rPh sb="22" eb="24">
      <t>カイケイ</t>
    </rPh>
    <phoneticPr fontId="22"/>
  </si>
  <si>
    <t>福島県市町村総合事務組合（非常勤職員公務災害補償特別会計）</t>
    <rPh sb="0" eb="3">
      <t>フクシマケン</t>
    </rPh>
    <rPh sb="3" eb="6">
      <t>シチョウソン</t>
    </rPh>
    <rPh sb="6" eb="8">
      <t>ソウゴウ</t>
    </rPh>
    <rPh sb="8" eb="10">
      <t>ジム</t>
    </rPh>
    <rPh sb="10" eb="12">
      <t>クミアイ</t>
    </rPh>
    <rPh sb="13" eb="16">
      <t>ヒジョウキン</t>
    </rPh>
    <rPh sb="16" eb="18">
      <t>ショクイン</t>
    </rPh>
    <rPh sb="18" eb="20">
      <t>コウム</t>
    </rPh>
    <rPh sb="20" eb="22">
      <t>サイガイ</t>
    </rPh>
    <rPh sb="22" eb="24">
      <t>ホショウ</t>
    </rPh>
    <rPh sb="24" eb="26">
      <t>トクベツ</t>
    </rPh>
    <rPh sb="26" eb="28">
      <t>カイケイ</t>
    </rPh>
    <phoneticPr fontId="22"/>
  </si>
  <si>
    <t>福島県市町村総合事務組合（自治会館管理特別会計）</t>
    <rPh sb="0" eb="3">
      <t>フクシマケン</t>
    </rPh>
    <rPh sb="3" eb="6">
      <t>シチョウソン</t>
    </rPh>
    <rPh sb="6" eb="8">
      <t>ソウゴウ</t>
    </rPh>
    <rPh sb="8" eb="10">
      <t>ジム</t>
    </rPh>
    <rPh sb="10" eb="12">
      <t>クミアイ</t>
    </rPh>
    <rPh sb="13" eb="15">
      <t>ジチ</t>
    </rPh>
    <rPh sb="15" eb="17">
      <t>カイカン</t>
    </rPh>
    <rPh sb="17" eb="19">
      <t>カンリ</t>
    </rPh>
    <rPh sb="19" eb="21">
      <t>トクベツ</t>
    </rPh>
    <rPh sb="21" eb="23">
      <t>カイケイ</t>
    </rPh>
    <phoneticPr fontId="22"/>
  </si>
  <si>
    <t>福島県後期高齢者医療連合（一般会計）</t>
    <rPh sb="0" eb="3">
      <t>フクシマケン</t>
    </rPh>
    <rPh sb="3" eb="5">
      <t>コウキ</t>
    </rPh>
    <rPh sb="5" eb="8">
      <t>コウレイシャ</t>
    </rPh>
    <rPh sb="8" eb="10">
      <t>イリョウ</t>
    </rPh>
    <rPh sb="10" eb="12">
      <t>レンゴウ</t>
    </rPh>
    <rPh sb="13" eb="15">
      <t>イッパン</t>
    </rPh>
    <rPh sb="15" eb="17">
      <t>カイケイ</t>
    </rPh>
    <phoneticPr fontId="22"/>
  </si>
  <si>
    <t>福島県後期高齢者医療連合（後期高齢者特別会計）</t>
    <rPh sb="0" eb="3">
      <t>フクシマケン</t>
    </rPh>
    <rPh sb="3" eb="5">
      <t>コウキ</t>
    </rPh>
    <rPh sb="5" eb="8">
      <t>コウレイシャ</t>
    </rPh>
    <rPh sb="8" eb="10">
      <t>イリョウ</t>
    </rPh>
    <rPh sb="10" eb="12">
      <t>レンゴウ</t>
    </rPh>
    <rPh sb="13" eb="15">
      <t>コウキ</t>
    </rPh>
    <rPh sb="15" eb="18">
      <t>コウレイシャ</t>
    </rPh>
    <rPh sb="18" eb="20">
      <t>トクベツ</t>
    </rPh>
    <rPh sb="20" eb="22">
      <t>カイケイ</t>
    </rPh>
    <phoneticPr fontId="22"/>
  </si>
  <si>
    <t>役場庁舎等新築事業基金</t>
    <rPh sb="0" eb="2">
      <t>ヤクバ</t>
    </rPh>
    <rPh sb="2" eb="4">
      <t>チョウシャ</t>
    </rPh>
    <rPh sb="4" eb="5">
      <t>トウ</t>
    </rPh>
    <rPh sb="5" eb="9">
      <t>シンチクジギョウ</t>
    </rPh>
    <rPh sb="9" eb="11">
      <t>キキン</t>
    </rPh>
    <phoneticPr fontId="5"/>
  </si>
  <si>
    <t>牧場の朝スポーツ文化振興基金</t>
    <rPh sb="0" eb="2">
      <t>マキバ</t>
    </rPh>
    <rPh sb="3" eb="4">
      <t>アサ</t>
    </rPh>
    <rPh sb="8" eb="10">
      <t>ブンカ</t>
    </rPh>
    <rPh sb="10" eb="12">
      <t>シンコウ</t>
    </rPh>
    <rPh sb="12" eb="14">
      <t>キキン</t>
    </rPh>
    <phoneticPr fontId="5"/>
  </si>
  <si>
    <t>文教施設維持整備基金</t>
    <rPh sb="0" eb="2">
      <t>ブンキョウ</t>
    </rPh>
    <rPh sb="2" eb="4">
      <t>シセツ</t>
    </rPh>
    <rPh sb="4" eb="6">
      <t>イジ</t>
    </rPh>
    <rPh sb="6" eb="8">
      <t>セイビ</t>
    </rPh>
    <rPh sb="8" eb="10">
      <t>キキン</t>
    </rPh>
    <phoneticPr fontId="5"/>
  </si>
  <si>
    <t>鏡石駅東第１土地区画整理事業保留地処分基金</t>
    <rPh sb="0" eb="2">
      <t>カガミイシ</t>
    </rPh>
    <rPh sb="2" eb="3">
      <t>エキ</t>
    </rPh>
    <rPh sb="3" eb="4">
      <t>ヒガシ</t>
    </rPh>
    <rPh sb="4" eb="5">
      <t>ダイ</t>
    </rPh>
    <rPh sb="6" eb="8">
      <t>トチ</t>
    </rPh>
    <rPh sb="8" eb="10">
      <t>クカク</t>
    </rPh>
    <rPh sb="10" eb="12">
      <t>セイリ</t>
    </rPh>
    <rPh sb="12" eb="14">
      <t>ジギョウ</t>
    </rPh>
    <rPh sb="14" eb="16">
      <t>ホリュウ</t>
    </rPh>
    <rPh sb="16" eb="17">
      <t>チ</t>
    </rPh>
    <rPh sb="17" eb="19">
      <t>ショブン</t>
    </rPh>
    <rPh sb="19" eb="21">
      <t>キキン</t>
    </rPh>
    <phoneticPr fontId="5"/>
  </si>
  <si>
    <t>新都市整備事業基金</t>
    <rPh sb="0" eb="3">
      <t>シントシ</t>
    </rPh>
    <rPh sb="3" eb="7">
      <t>セイビジギョウ</t>
    </rPh>
    <rPh sb="7" eb="9">
      <t>キキン</t>
    </rPh>
    <phoneticPr fontId="5"/>
  </si>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</sst>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108252</c:v>
                </c:pt>
                <c:pt idx="1">
                  <c:v>93492</c:v>
                </c:pt>
                <c:pt idx="2">
                  <c:v>94796</c:v>
                </c:pt>
                <c:pt idx="3">
                  <c:v>85942</c:v>
                </c:pt>
                <c:pt idx="4">
                  <c:v>95007</c:v>
                </c:pt>
              </c:numCache>
            </c:numRef>
          </c:val>
          <c:smooth val="0"/>
          <c:extLst>
            <c:ext xmlns:c16="http://schemas.microsoft.com/office/drawing/2014/chart" uri="{C3380CC4-5D6E-409C-BE32-E72D297353CC}">
              <c16:uniqueId val="{00000000-54FC-4392-8A8D-60BDCFEBBE7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47027</c:v>
                </c:pt>
                <c:pt idx="1">
                  <c:v>35316</c:v>
                </c:pt>
                <c:pt idx="2">
                  <c:v>62259</c:v>
                </c:pt>
                <c:pt idx="3">
                  <c:v>107426</c:v>
                </c:pt>
                <c:pt idx="4">
                  <c:v>105306</c:v>
                </c:pt>
              </c:numCache>
            </c:numRef>
          </c:val>
          <c:smooth val="0"/>
          <c:extLst>
            <c:ext xmlns:c16="http://schemas.microsoft.com/office/drawing/2014/chart" uri="{C3380CC4-5D6E-409C-BE32-E72D297353CC}">
              <c16:uniqueId val="{00000001-54FC-4392-8A8D-60BDCFEBBE7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2.57</c:v>
                </c:pt>
                <c:pt idx="1">
                  <c:v>5.82</c:v>
                </c:pt>
                <c:pt idx="2">
                  <c:v>5.43</c:v>
                </c:pt>
                <c:pt idx="3">
                  <c:v>3.56</c:v>
                </c:pt>
                <c:pt idx="4">
                  <c:v>3.96</c:v>
                </c:pt>
              </c:numCache>
            </c:numRef>
          </c:val>
          <c:extLst>
            <c:ext xmlns:c16="http://schemas.microsoft.com/office/drawing/2014/chart" uri="{C3380CC4-5D6E-409C-BE32-E72D297353CC}">
              <c16:uniqueId val="{00000000-3E49-4695-9C6B-3B123DB9E67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28.57</c:v>
                </c:pt>
                <c:pt idx="1">
                  <c:v>46.99</c:v>
                </c:pt>
                <c:pt idx="2">
                  <c:v>34.97</c:v>
                </c:pt>
                <c:pt idx="3">
                  <c:v>34.78</c:v>
                </c:pt>
                <c:pt idx="4">
                  <c:v>32.24</c:v>
                </c:pt>
              </c:numCache>
            </c:numRef>
          </c:val>
          <c:extLst>
            <c:ext xmlns:c16="http://schemas.microsoft.com/office/drawing/2014/chart" uri="{C3380CC4-5D6E-409C-BE32-E72D297353CC}">
              <c16:uniqueId val="{00000001-3E49-4695-9C6B-3B123DB9E67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3.71</c:v>
                </c:pt>
                <c:pt idx="1">
                  <c:v>21.25</c:v>
                </c:pt>
                <c:pt idx="2">
                  <c:v>-10.35</c:v>
                </c:pt>
                <c:pt idx="3">
                  <c:v>0.52</c:v>
                </c:pt>
                <c:pt idx="4">
                  <c:v>-2.19</c:v>
                </c:pt>
              </c:numCache>
            </c:numRef>
          </c:val>
          <c:smooth val="0"/>
          <c:extLst>
            <c:ext xmlns:c16="http://schemas.microsoft.com/office/drawing/2014/chart" uri="{C3380CC4-5D6E-409C-BE32-E72D297353CC}">
              <c16:uniqueId val="{00000002-3E49-4695-9C6B-3B123DB9E67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0.01</c:v>
                </c:pt>
                <c:pt idx="2">
                  <c:v>#N/A</c:v>
                </c:pt>
                <c:pt idx="3">
                  <c:v>0.02</c:v>
                </c:pt>
                <c:pt idx="4">
                  <c:v>#N/A</c:v>
                </c:pt>
                <c:pt idx="5">
                  <c:v>0.02</c:v>
                </c:pt>
                <c:pt idx="6">
                  <c:v>#N/A</c:v>
                </c:pt>
                <c:pt idx="7">
                  <c:v>0.01</c:v>
                </c:pt>
                <c:pt idx="8">
                  <c:v>#N/A</c:v>
                </c:pt>
                <c:pt idx="9">
                  <c:v>0.02</c:v>
                </c:pt>
              </c:numCache>
            </c:numRef>
          </c:val>
          <c:extLst>
            <c:ext xmlns:c16="http://schemas.microsoft.com/office/drawing/2014/chart" uri="{C3380CC4-5D6E-409C-BE32-E72D297353CC}">
              <c16:uniqueId val="{00000000-228C-436F-8DD9-5F029E807D6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28C-436F-8DD9-5F029E807D67}"/>
            </c:ext>
          </c:extLst>
        </c:ser>
        <c:ser>
          <c:idx val="2"/>
          <c:order val="2"/>
          <c:tx>
            <c:strRef>
              <c:f>データシート!$A$29</c:f>
              <c:strCache>
                <c:ptCount val="1"/>
                <c:pt idx="0">
                  <c:v>鏡石駅東第１土地区画整理事業特別会計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0.02</c:v>
                </c:pt>
                <c:pt idx="2">
                  <c:v>#N/A</c:v>
                </c:pt>
                <c:pt idx="3">
                  <c:v>0.01</c:v>
                </c:pt>
                <c:pt idx="4">
                  <c:v>#N/A</c:v>
                </c:pt>
                <c:pt idx="5">
                  <c:v>0.12</c:v>
                </c:pt>
                <c:pt idx="6">
                  <c:v>#N/A</c:v>
                </c:pt>
                <c:pt idx="7">
                  <c:v>0.03</c:v>
                </c:pt>
                <c:pt idx="8">
                  <c:v>#N/A</c:v>
                </c:pt>
                <c:pt idx="9">
                  <c:v>0.02</c:v>
                </c:pt>
              </c:numCache>
            </c:numRef>
          </c:val>
          <c:extLst>
            <c:ext xmlns:c16="http://schemas.microsoft.com/office/drawing/2014/chart" uri="{C3380CC4-5D6E-409C-BE32-E72D297353CC}">
              <c16:uniqueId val="{00000002-228C-436F-8DD9-5F029E807D67}"/>
            </c:ext>
          </c:extLst>
        </c:ser>
        <c:ser>
          <c:idx val="3"/>
          <c:order val="3"/>
          <c:tx>
            <c:strRef>
              <c:f>データシート!$A$30</c:f>
              <c:strCache>
                <c:ptCount val="1"/>
                <c:pt idx="0">
                  <c:v>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4.47</c:v>
                </c:pt>
                <c:pt idx="2">
                  <c:v>#N/A</c:v>
                </c:pt>
                <c:pt idx="3">
                  <c:v>4.3</c:v>
                </c:pt>
                <c:pt idx="4">
                  <c:v>#N/A</c:v>
                </c:pt>
                <c:pt idx="5">
                  <c:v>3.48</c:v>
                </c:pt>
                <c:pt idx="6">
                  <c:v>#N/A</c:v>
                </c:pt>
                <c:pt idx="7">
                  <c:v>0.1</c:v>
                </c:pt>
                <c:pt idx="8">
                  <c:v>#N/A</c:v>
                </c:pt>
                <c:pt idx="9">
                  <c:v>0.38</c:v>
                </c:pt>
              </c:numCache>
            </c:numRef>
          </c:val>
          <c:extLst>
            <c:ext xmlns:c16="http://schemas.microsoft.com/office/drawing/2014/chart" uri="{C3380CC4-5D6E-409C-BE32-E72D297353CC}">
              <c16:uniqueId val="{00000003-228C-436F-8DD9-5F029E807D67}"/>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0.02</c:v>
                </c:pt>
                <c:pt idx="2">
                  <c:v>#N/A</c:v>
                </c:pt>
                <c:pt idx="3">
                  <c:v>0.02</c:v>
                </c:pt>
                <c:pt idx="4">
                  <c:v>#N/A</c:v>
                </c:pt>
                <c:pt idx="5">
                  <c:v>0.02</c:v>
                </c:pt>
                <c:pt idx="6">
                  <c:v>#N/A</c:v>
                </c:pt>
                <c:pt idx="7">
                  <c:v>0.05</c:v>
                </c:pt>
                <c:pt idx="8">
                  <c:v>#N/A</c:v>
                </c:pt>
                <c:pt idx="9">
                  <c:v>0.43</c:v>
                </c:pt>
              </c:numCache>
            </c:numRef>
          </c:val>
          <c:extLst>
            <c:ext xmlns:c16="http://schemas.microsoft.com/office/drawing/2014/chart" uri="{C3380CC4-5D6E-409C-BE32-E72D297353CC}">
              <c16:uniqueId val="{00000004-228C-436F-8DD9-5F029E807D67}"/>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0.68</c:v>
                </c:pt>
                <c:pt idx="2">
                  <c:v>#N/A</c:v>
                </c:pt>
                <c:pt idx="3">
                  <c:v>0.21</c:v>
                </c:pt>
                <c:pt idx="4">
                  <c:v>#N/A</c:v>
                </c:pt>
                <c:pt idx="5">
                  <c:v>0.08</c:v>
                </c:pt>
                <c:pt idx="6">
                  <c:v>#N/A</c:v>
                </c:pt>
                <c:pt idx="7">
                  <c:v>0.24</c:v>
                </c:pt>
                <c:pt idx="8">
                  <c:v>#N/A</c:v>
                </c:pt>
                <c:pt idx="9">
                  <c:v>0.83</c:v>
                </c:pt>
              </c:numCache>
            </c:numRef>
          </c:val>
          <c:extLst>
            <c:ext xmlns:c16="http://schemas.microsoft.com/office/drawing/2014/chart" uri="{C3380CC4-5D6E-409C-BE32-E72D297353CC}">
              <c16:uniqueId val="{00000005-228C-436F-8DD9-5F029E807D67}"/>
            </c:ext>
          </c:extLst>
        </c:ser>
        <c:ser>
          <c:idx val="6"/>
          <c:order val="6"/>
          <c:tx>
            <c:strRef>
              <c:f>データシート!$A$33</c:f>
              <c:strCache>
                <c:ptCount val="1"/>
                <c:pt idx="0">
                  <c:v>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0.08</c:v>
                </c:pt>
                <c:pt idx="2">
                  <c:v>#N/A</c:v>
                </c:pt>
                <c:pt idx="3">
                  <c:v>0.09</c:v>
                </c:pt>
                <c:pt idx="4">
                  <c:v>#N/A</c:v>
                </c:pt>
                <c:pt idx="5">
                  <c:v>0.08</c:v>
                </c:pt>
                <c:pt idx="6">
                  <c:v>#N/A</c:v>
                </c:pt>
                <c:pt idx="7">
                  <c:v>7.0000000000000007E-2</c:v>
                </c:pt>
                <c:pt idx="8">
                  <c:v>#N/A</c:v>
                </c:pt>
                <c:pt idx="9">
                  <c:v>1.97</c:v>
                </c:pt>
              </c:numCache>
            </c:numRef>
          </c:val>
          <c:extLst>
            <c:ext xmlns:c16="http://schemas.microsoft.com/office/drawing/2014/chart" uri="{C3380CC4-5D6E-409C-BE32-E72D297353CC}">
              <c16:uniqueId val="{00000006-228C-436F-8DD9-5F029E807D67}"/>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2.5299999999999998</c:v>
                </c:pt>
                <c:pt idx="2">
                  <c:v>#N/A</c:v>
                </c:pt>
                <c:pt idx="3">
                  <c:v>5.79</c:v>
                </c:pt>
                <c:pt idx="4">
                  <c:v>#N/A</c:v>
                </c:pt>
                <c:pt idx="5">
                  <c:v>5.29</c:v>
                </c:pt>
                <c:pt idx="6">
                  <c:v>#N/A</c:v>
                </c:pt>
                <c:pt idx="7">
                  <c:v>3.52</c:v>
                </c:pt>
                <c:pt idx="8">
                  <c:v>#N/A</c:v>
                </c:pt>
                <c:pt idx="9">
                  <c:v>3.93</c:v>
                </c:pt>
              </c:numCache>
            </c:numRef>
          </c:val>
          <c:extLst>
            <c:ext xmlns:c16="http://schemas.microsoft.com/office/drawing/2014/chart" uri="{C3380CC4-5D6E-409C-BE32-E72D297353CC}">
              <c16:uniqueId val="{00000007-228C-436F-8DD9-5F029E807D67}"/>
            </c:ext>
          </c:extLst>
        </c:ser>
        <c:ser>
          <c:idx val="8"/>
          <c:order val="8"/>
          <c:tx>
            <c:strRef>
              <c:f>データシート!$A$35</c:f>
              <c:strCache>
                <c:ptCount val="1"/>
                <c:pt idx="0">
                  <c:v>上水道事業会計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17.38</c:v>
                </c:pt>
                <c:pt idx="2">
                  <c:v>#N/A</c:v>
                </c:pt>
                <c:pt idx="3">
                  <c:v>18.72</c:v>
                </c:pt>
                <c:pt idx="4">
                  <c:v>#N/A</c:v>
                </c:pt>
                <c:pt idx="5">
                  <c:v>19.8</c:v>
                </c:pt>
                <c:pt idx="6">
                  <c:v>#N/A</c:v>
                </c:pt>
                <c:pt idx="7">
                  <c:v>19.73</c:v>
                </c:pt>
                <c:pt idx="8">
                  <c:v>#N/A</c:v>
                </c:pt>
                <c:pt idx="9">
                  <c:v>22.01</c:v>
                </c:pt>
              </c:numCache>
            </c:numRef>
          </c:val>
          <c:extLst>
            <c:ext xmlns:c16="http://schemas.microsoft.com/office/drawing/2014/chart" uri="{C3380CC4-5D6E-409C-BE32-E72D297353CC}">
              <c16:uniqueId val="{00000008-228C-436F-8DD9-5F029E807D67}"/>
            </c:ext>
          </c:extLst>
        </c:ser>
        <c:ser>
          <c:idx val="9"/>
          <c:order val="9"/>
          <c:tx>
            <c:strRef>
              <c:f>データシート!$A$36</c:f>
              <c:strCache>
                <c:ptCount val="1"/>
                <c:pt idx="0">
                  <c:v>工業団地事業特別会計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25.09</c:v>
                </c:pt>
                <c:pt idx="2">
                  <c:v>#N/A</c:v>
                </c:pt>
                <c:pt idx="3">
                  <c:v>28.35</c:v>
                </c:pt>
                <c:pt idx="4">
                  <c:v>#N/A</c:v>
                </c:pt>
                <c:pt idx="5">
                  <c:v>25.81</c:v>
                </c:pt>
                <c:pt idx="6">
                  <c:v>#N/A</c:v>
                </c:pt>
                <c:pt idx="7">
                  <c:v>24.27</c:v>
                </c:pt>
                <c:pt idx="8">
                  <c:v>#N/A</c:v>
                </c:pt>
                <c:pt idx="9">
                  <c:v>24.88</c:v>
                </c:pt>
              </c:numCache>
            </c:numRef>
          </c:val>
          <c:extLst>
            <c:ext xmlns:c16="http://schemas.microsoft.com/office/drawing/2014/chart" uri="{C3380CC4-5D6E-409C-BE32-E72D297353CC}">
              <c16:uniqueId val="{00000009-228C-436F-8DD9-5F029E807D6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423</c:v>
                </c:pt>
                <c:pt idx="5">
                  <c:v>426</c:v>
                </c:pt>
                <c:pt idx="8">
                  <c:v>418</c:v>
                </c:pt>
                <c:pt idx="11">
                  <c:v>416</c:v>
                </c:pt>
                <c:pt idx="14">
                  <c:v>435</c:v>
                </c:pt>
              </c:numCache>
            </c:numRef>
          </c:val>
          <c:extLst>
            <c:ext xmlns:c16="http://schemas.microsoft.com/office/drawing/2014/chart" uri="{C3380CC4-5D6E-409C-BE32-E72D297353CC}">
              <c16:uniqueId val="{00000000-24A4-43E7-A33E-B1E9D50DED8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4A4-43E7-A33E-B1E9D50DED8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72</c:v>
                </c:pt>
                <c:pt idx="3">
                  <c:v>71</c:v>
                </c:pt>
                <c:pt idx="6">
                  <c:v>66</c:v>
                </c:pt>
                <c:pt idx="9">
                  <c:v>65</c:v>
                </c:pt>
                <c:pt idx="12">
                  <c:v>66</c:v>
                </c:pt>
              </c:numCache>
            </c:numRef>
          </c:val>
          <c:extLst>
            <c:ext xmlns:c16="http://schemas.microsoft.com/office/drawing/2014/chart" uri="{C3380CC4-5D6E-409C-BE32-E72D297353CC}">
              <c16:uniqueId val="{00000002-24A4-43E7-A33E-B1E9D50DED8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5</c:v>
                </c:pt>
                <c:pt idx="3">
                  <c:v>9</c:v>
                </c:pt>
                <c:pt idx="6">
                  <c:v>11</c:v>
                </c:pt>
                <c:pt idx="9">
                  <c:v>16</c:v>
                </c:pt>
                <c:pt idx="12">
                  <c:v>22</c:v>
                </c:pt>
              </c:numCache>
            </c:numRef>
          </c:val>
          <c:extLst>
            <c:ext xmlns:c16="http://schemas.microsoft.com/office/drawing/2014/chart" uri="{C3380CC4-5D6E-409C-BE32-E72D297353CC}">
              <c16:uniqueId val="{00000003-24A4-43E7-A33E-B1E9D50DED8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166</c:v>
                </c:pt>
                <c:pt idx="3">
                  <c:v>176</c:v>
                </c:pt>
                <c:pt idx="6">
                  <c:v>171</c:v>
                </c:pt>
                <c:pt idx="9">
                  <c:v>192</c:v>
                </c:pt>
                <c:pt idx="12">
                  <c:v>197</c:v>
                </c:pt>
              </c:numCache>
            </c:numRef>
          </c:val>
          <c:extLst>
            <c:ext xmlns:c16="http://schemas.microsoft.com/office/drawing/2014/chart" uri="{C3380CC4-5D6E-409C-BE32-E72D297353CC}">
              <c16:uniqueId val="{00000004-24A4-43E7-A33E-B1E9D50DED8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4A4-43E7-A33E-B1E9D50DED8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4A4-43E7-A33E-B1E9D50DED8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405</c:v>
                </c:pt>
                <c:pt idx="3">
                  <c:v>406</c:v>
                </c:pt>
                <c:pt idx="6">
                  <c:v>406</c:v>
                </c:pt>
                <c:pt idx="9">
                  <c:v>432</c:v>
                </c:pt>
                <c:pt idx="12">
                  <c:v>462</c:v>
                </c:pt>
              </c:numCache>
            </c:numRef>
          </c:val>
          <c:extLst>
            <c:ext xmlns:c16="http://schemas.microsoft.com/office/drawing/2014/chart" uri="{C3380CC4-5D6E-409C-BE32-E72D297353CC}">
              <c16:uniqueId val="{00000007-24A4-43E7-A33E-B1E9D50DED8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225</c:v>
                </c:pt>
                <c:pt idx="2">
                  <c:v>#N/A</c:v>
                </c:pt>
                <c:pt idx="3">
                  <c:v>#N/A</c:v>
                </c:pt>
                <c:pt idx="4">
                  <c:v>236</c:v>
                </c:pt>
                <c:pt idx="5">
                  <c:v>#N/A</c:v>
                </c:pt>
                <c:pt idx="6">
                  <c:v>#N/A</c:v>
                </c:pt>
                <c:pt idx="7">
                  <c:v>236</c:v>
                </c:pt>
                <c:pt idx="8">
                  <c:v>#N/A</c:v>
                </c:pt>
                <c:pt idx="9">
                  <c:v>#N/A</c:v>
                </c:pt>
                <c:pt idx="10">
                  <c:v>289</c:v>
                </c:pt>
                <c:pt idx="11">
                  <c:v>#N/A</c:v>
                </c:pt>
                <c:pt idx="12">
                  <c:v>#N/A</c:v>
                </c:pt>
                <c:pt idx="13">
                  <c:v>312</c:v>
                </c:pt>
                <c:pt idx="14">
                  <c:v>#N/A</c:v>
                </c:pt>
              </c:numCache>
            </c:numRef>
          </c:val>
          <c:smooth val="0"/>
          <c:extLst>
            <c:ext xmlns:c16="http://schemas.microsoft.com/office/drawing/2014/chart" uri="{C3380CC4-5D6E-409C-BE32-E72D297353CC}">
              <c16:uniqueId val="{00000008-24A4-43E7-A33E-B1E9D50DED8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5550</c:v>
                </c:pt>
                <c:pt idx="5">
                  <c:v>5574</c:v>
                </c:pt>
                <c:pt idx="8">
                  <c:v>5559</c:v>
                </c:pt>
                <c:pt idx="11">
                  <c:v>5745</c:v>
                </c:pt>
                <c:pt idx="14">
                  <c:v>5657</c:v>
                </c:pt>
              </c:numCache>
            </c:numRef>
          </c:val>
          <c:extLst>
            <c:ext xmlns:c16="http://schemas.microsoft.com/office/drawing/2014/chart" uri="{C3380CC4-5D6E-409C-BE32-E72D297353CC}">
              <c16:uniqueId val="{00000000-157F-4A9D-81C3-0FF1EDF0FDD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189</c:v>
                </c:pt>
                <c:pt idx="5">
                  <c:v>236</c:v>
                </c:pt>
                <c:pt idx="8">
                  <c:v>43</c:v>
                </c:pt>
                <c:pt idx="11">
                  <c:v>39</c:v>
                </c:pt>
                <c:pt idx="14">
                  <c:v>103</c:v>
                </c:pt>
              </c:numCache>
            </c:numRef>
          </c:val>
          <c:extLst>
            <c:ext xmlns:c16="http://schemas.microsoft.com/office/drawing/2014/chart" uri="{C3380CC4-5D6E-409C-BE32-E72D297353CC}">
              <c16:uniqueId val="{00000001-157F-4A9D-81C3-0FF1EDF0FDD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2697</c:v>
                </c:pt>
                <c:pt idx="5">
                  <c:v>3366</c:v>
                </c:pt>
                <c:pt idx="8">
                  <c:v>3221</c:v>
                </c:pt>
                <c:pt idx="11">
                  <c:v>3290</c:v>
                </c:pt>
                <c:pt idx="14">
                  <c:v>2905</c:v>
                </c:pt>
              </c:numCache>
            </c:numRef>
          </c:val>
          <c:extLst>
            <c:ext xmlns:c16="http://schemas.microsoft.com/office/drawing/2014/chart" uri="{C3380CC4-5D6E-409C-BE32-E72D297353CC}">
              <c16:uniqueId val="{00000002-157F-4A9D-81C3-0FF1EDF0FDD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57F-4A9D-81C3-0FF1EDF0FDD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57F-4A9D-81C3-0FF1EDF0FDD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57F-4A9D-81C3-0FF1EDF0FDD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396</c:v>
                </c:pt>
                <c:pt idx="3">
                  <c:v>322</c:v>
                </c:pt>
                <c:pt idx="6">
                  <c:v>396</c:v>
                </c:pt>
                <c:pt idx="9">
                  <c:v>394</c:v>
                </c:pt>
                <c:pt idx="12">
                  <c:v>403</c:v>
                </c:pt>
              </c:numCache>
            </c:numRef>
          </c:val>
          <c:extLst>
            <c:ext xmlns:c16="http://schemas.microsoft.com/office/drawing/2014/chart" uri="{C3380CC4-5D6E-409C-BE32-E72D297353CC}">
              <c16:uniqueId val="{00000006-157F-4A9D-81C3-0FF1EDF0FDD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289</c:v>
                </c:pt>
                <c:pt idx="3">
                  <c:v>322</c:v>
                </c:pt>
                <c:pt idx="6">
                  <c:v>323</c:v>
                </c:pt>
                <c:pt idx="9">
                  <c:v>326</c:v>
                </c:pt>
                <c:pt idx="12">
                  <c:v>430</c:v>
                </c:pt>
              </c:numCache>
            </c:numRef>
          </c:val>
          <c:extLst>
            <c:ext xmlns:c16="http://schemas.microsoft.com/office/drawing/2014/chart" uri="{C3380CC4-5D6E-409C-BE32-E72D297353CC}">
              <c16:uniqueId val="{00000007-157F-4A9D-81C3-0FF1EDF0FDD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2863</c:v>
                </c:pt>
                <c:pt idx="3">
                  <c:v>3062</c:v>
                </c:pt>
                <c:pt idx="6">
                  <c:v>2743</c:v>
                </c:pt>
                <c:pt idx="9">
                  <c:v>2890</c:v>
                </c:pt>
                <c:pt idx="12">
                  <c:v>2833</c:v>
                </c:pt>
              </c:numCache>
            </c:numRef>
          </c:val>
          <c:extLst>
            <c:ext xmlns:c16="http://schemas.microsoft.com/office/drawing/2014/chart" uri="{C3380CC4-5D6E-409C-BE32-E72D297353CC}">
              <c16:uniqueId val="{00000008-157F-4A9D-81C3-0FF1EDF0FDD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664</c:v>
                </c:pt>
                <c:pt idx="3">
                  <c:v>580</c:v>
                </c:pt>
                <c:pt idx="6">
                  <c:v>538</c:v>
                </c:pt>
                <c:pt idx="9">
                  <c:v>496</c:v>
                </c:pt>
                <c:pt idx="12">
                  <c:v>811</c:v>
                </c:pt>
              </c:numCache>
            </c:numRef>
          </c:val>
          <c:extLst>
            <c:ext xmlns:c16="http://schemas.microsoft.com/office/drawing/2014/chart" uri="{C3380CC4-5D6E-409C-BE32-E72D297353CC}">
              <c16:uniqueId val="{00000009-157F-4A9D-81C3-0FF1EDF0FDD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5470</c:v>
                </c:pt>
                <c:pt idx="3">
                  <c:v>5453</c:v>
                </c:pt>
                <c:pt idx="6">
                  <c:v>5714</c:v>
                </c:pt>
                <c:pt idx="9">
                  <c:v>6266</c:v>
                </c:pt>
                <c:pt idx="12">
                  <c:v>6362</c:v>
                </c:pt>
              </c:numCache>
            </c:numRef>
          </c:val>
          <c:extLst>
            <c:ext xmlns:c16="http://schemas.microsoft.com/office/drawing/2014/chart" uri="{C3380CC4-5D6E-409C-BE32-E72D297353CC}">
              <c16:uniqueId val="{0000000A-157F-4A9D-81C3-0FF1EDF0FDD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1244</c:v>
                </c:pt>
                <c:pt idx="2">
                  <c:v>#N/A</c:v>
                </c:pt>
                <c:pt idx="3">
                  <c:v>#N/A</c:v>
                </c:pt>
                <c:pt idx="4">
                  <c:v>563</c:v>
                </c:pt>
                <c:pt idx="5">
                  <c:v>#N/A</c:v>
                </c:pt>
                <c:pt idx="6">
                  <c:v>#N/A</c:v>
                </c:pt>
                <c:pt idx="7">
                  <c:v>891</c:v>
                </c:pt>
                <c:pt idx="8">
                  <c:v>#N/A</c:v>
                </c:pt>
                <c:pt idx="9">
                  <c:v>#N/A</c:v>
                </c:pt>
                <c:pt idx="10">
                  <c:v>1298</c:v>
                </c:pt>
                <c:pt idx="11">
                  <c:v>#N/A</c:v>
                </c:pt>
                <c:pt idx="12">
                  <c:v>#N/A</c:v>
                </c:pt>
                <c:pt idx="13">
                  <c:v>2174</c:v>
                </c:pt>
                <c:pt idx="14">
                  <c:v>#N/A</c:v>
                </c:pt>
              </c:numCache>
            </c:numRef>
          </c:val>
          <c:smooth val="0"/>
          <c:extLst>
            <c:ext xmlns:c16="http://schemas.microsoft.com/office/drawing/2014/chart" uri="{C3380CC4-5D6E-409C-BE32-E72D297353CC}">
              <c16:uniqueId val="{0000000B-157F-4A9D-81C3-0FF1EDF0FDD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1171</c:v>
                </c:pt>
                <c:pt idx="1">
                  <c:v>1244</c:v>
                </c:pt>
                <c:pt idx="2">
                  <c:v>1151</c:v>
                </c:pt>
              </c:numCache>
            </c:numRef>
          </c:val>
          <c:extLst>
            <c:ext xmlns:c16="http://schemas.microsoft.com/office/drawing/2014/chart" uri="{C3380CC4-5D6E-409C-BE32-E72D297353CC}">
              <c16:uniqueId val="{00000000-F2FA-4F16-A995-4BEDFA3D5F4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11</c:v>
                </c:pt>
                <c:pt idx="1">
                  <c:v>86</c:v>
                </c:pt>
                <c:pt idx="2">
                  <c:v>96</c:v>
                </c:pt>
              </c:numCache>
            </c:numRef>
          </c:val>
          <c:extLst>
            <c:ext xmlns:c16="http://schemas.microsoft.com/office/drawing/2014/chart" uri="{C3380CC4-5D6E-409C-BE32-E72D297353CC}">
              <c16:uniqueId val="{00000001-F2FA-4F16-A995-4BEDFA3D5F4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1668</c:v>
                </c:pt>
                <c:pt idx="1">
                  <c:v>1549</c:v>
                </c:pt>
                <c:pt idx="2">
                  <c:v>1427</c:v>
                </c:pt>
              </c:numCache>
            </c:numRef>
          </c:val>
          <c:extLst>
            <c:ext xmlns:c16="http://schemas.microsoft.com/office/drawing/2014/chart" uri="{C3380CC4-5D6E-409C-BE32-E72D297353CC}">
              <c16:uniqueId val="{00000002-F2FA-4F16-A995-4BEDFA3D5F4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642F99C6-09EE-4ECC-847E-EEBBCCE60DDE}"/>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6228595E-975D-40E6-BEE3-C40E109292AE}"/>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D91F8CA2-A56D-4201-A301-190F45B63A48}"/>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BE6A397E-2670-4A71-82F5-EDC6F67E1A8A}"/>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福島県鏡石町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60018CD4-A6D6-4206-9E19-5C6EF72F237F}"/>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1E1CA5D4-404D-47DC-8ACA-1DEA7158C814}"/>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56AB3A52-03F4-4298-BD6C-A304F24C10DE}"/>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FAA44D3D-5DCB-49D5-A495-04D8FA6368D7}"/>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42F9F5D8-7565-4CDD-8828-49C05ECC64C9}"/>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AAE6AA46-8117-47BE-97A2-FD67215E5A49}"/>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12,531
12,467
31.30
7,026,172
6,715,550
141,371
3,571,224
6,362,445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375F7702-86B8-4C75-BBA6-14F1037DED7F}"/>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DFACA85-8B3E-4F03-9926-483F4F1A5DA7}"/>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9AE736-6A0E-4141-99DD-85E0C41D01EA}"/>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68.9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94F94623-D54A-4112-898D-8FC7747E36A3}"/>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C8D3BDD6-7B4B-44C7-B8B1-4BCF81A79E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935CFA98-D46C-4183-9B69-6FB38CF2483A}"/>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E7667BF8-82C5-40B3-9636-518F094DADFA}"/>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764F4B5-7A49-48F2-A6EB-91748196AC84}"/>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384F6763-AE3E-4D73-BC5C-027AE2805A89}"/>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518F3FF7-52A1-4411-920A-97C2120D632A}"/>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5F844BA-9DA1-4AB5-A3E4-F27DD89B85DB}"/>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DB2A8706-8DF8-4E1F-9408-1DDB2E39B39A}"/>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F0DBE838-1FC9-4384-9C6B-E21F27ADF3BC}"/>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D6CAB68F-124A-46F7-A641-745C416192ED}"/>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ADF52F22-83AA-4C84-A3A4-ECBA99B8165B}"/>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F147971B-B6AB-4CD9-9572-A5B8BAE8B77E}"/>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34857B91-C6D2-4DA5-8FC3-C793BC7DE8AB}"/>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94301044-52EF-448B-B29F-46454CC5D52E}"/>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BD35DA64-E4A9-421A-BA33-79E8F61478EF}"/>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327D8958-B550-42D5-9E7E-E71889774FD8}"/>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154DE1B9-4DB4-46AE-9012-5EB4C0637D19}"/>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8169E6C2-6BEA-4CE8-BBFB-194C5C8DFEB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3A680047-DF7D-49FE-B216-A9897D174468}"/>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4E488C9A-E8EB-4F17-ADA4-4CC9EE67998A}"/>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5E6FCA83-ED12-46EA-A209-05035E1FC695}"/>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23D684A3-AC15-4857-A031-B2BA58E657B1}"/>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9F971E0E-F49D-4013-BEE6-A9CD735B5485}"/>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FAA76500-F8E1-4D09-9932-96C9B3B8186B}"/>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79F2379B-DAC1-4A48-BF47-59338A0F9256}"/>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EA700DA7-7537-4131-8844-5925BC391B68}"/>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3BE23834-4867-4BB9-8AD7-ED11EC7F0DB7}"/>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4E05FCD1-5207-4C79-8389-536DF22F9D6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15F31FD6-2C58-401C-9C1E-EB47D58C6D36}"/>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844366B-B6C8-4AE0-B646-84AB297C9ACB}"/>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D6A36550-4071-4674-9DAA-E2F4E9D47208}"/>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13707BFF-708F-48A0-96B6-82AA12098BE9}"/>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E57B4C9E-A8B5-49C5-85AD-9E9968227E66}"/>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令和４年度においては、市町村民税及び固定資産税の増額により、基準財政収入額は増額したものの、基準財政需要額も増額したことから、３か年平均での財政力指数が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0.02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類似団体との比較では、昨年度よりも</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0.02</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ポイント小さくなったものの、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0.14</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ポイント上回っており、今後も税収の収納率向上に努めていく。</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C1E5D655-5B9F-4FDC-945B-F6DE2E1D5D92}"/>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46</xdr:row>
      <xdr:rowOff>3175</xdr:rowOff>
    </xdr:from>
    <xdr:to>
      <xdr:col>27</xdr:col>
      <xdr:colOff>184150</xdr:colOff>
      <xdr:row>46</xdr:row>
      <xdr:rowOff>3175</xdr:rowOff>
    </xdr:to>
    <xdr:cxnSp macro="">
      <xdr:nvCxnSpPr>
        <xdr:cNvPr id="50" name="直線コネクタ 49">
          <a:extLst>
            <a:ext uri="{FF2B5EF4-FFF2-40B4-BE49-F238E27FC236}">
              <a16:creationId xmlns:a16="http://schemas.microsoft.com/office/drawing/2014/main" id="{08F1AB36-08B3-42E4-A533-D7D47BF354AF}"/>
            </a:ext>
          </a:extLst>
        </xdr:cNvPr>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1" name="テキスト ボックス 50">
          <a:extLst>
            <a:ext uri="{FF2B5EF4-FFF2-40B4-BE49-F238E27FC236}">
              <a16:creationId xmlns:a16="http://schemas.microsoft.com/office/drawing/2014/main" id="{FC576D58-8FA0-447E-B722-2B642537C641}"/>
            </a:ext>
          </a:extLst>
        </xdr:cNvPr>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2" name="直線コネクタ 51">
          <a:extLst>
            <a:ext uri="{FF2B5EF4-FFF2-40B4-BE49-F238E27FC236}">
              <a16:creationId xmlns:a16="http://schemas.microsoft.com/office/drawing/2014/main" id="{2B29704A-464C-41B5-BCF0-7391474E916C}"/>
            </a:ext>
          </a:extLst>
        </xdr:cNvPr>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3" name="テキスト ボックス 52">
          <a:extLst>
            <a:ext uri="{FF2B5EF4-FFF2-40B4-BE49-F238E27FC236}">
              <a16:creationId xmlns:a16="http://schemas.microsoft.com/office/drawing/2014/main" id="{E3B66F75-21F1-40E5-BBAD-6D1F179830BA}"/>
            </a:ext>
          </a:extLst>
        </xdr:cNvPr>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4" name="直線コネクタ 53">
          <a:extLst>
            <a:ext uri="{FF2B5EF4-FFF2-40B4-BE49-F238E27FC236}">
              <a16:creationId xmlns:a16="http://schemas.microsoft.com/office/drawing/2014/main" id="{6774E9C6-93A9-456B-BA63-3FAB71E32FFE}"/>
            </a:ext>
          </a:extLst>
        </xdr:cNvPr>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5" name="テキスト ボックス 54">
          <a:extLst>
            <a:ext uri="{FF2B5EF4-FFF2-40B4-BE49-F238E27FC236}">
              <a16:creationId xmlns:a16="http://schemas.microsoft.com/office/drawing/2014/main" id="{5651FC18-134F-42BB-9751-0A3695976B01}"/>
            </a:ext>
          </a:extLst>
        </xdr:cNvPr>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6" name="直線コネクタ 55">
          <a:extLst>
            <a:ext uri="{FF2B5EF4-FFF2-40B4-BE49-F238E27FC236}">
              <a16:creationId xmlns:a16="http://schemas.microsoft.com/office/drawing/2014/main" id="{57984E1D-0F9D-48CC-B2A5-9B7537B6E24E}"/>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7" name="テキスト ボックス 56">
          <a:extLst>
            <a:ext uri="{FF2B5EF4-FFF2-40B4-BE49-F238E27FC236}">
              <a16:creationId xmlns:a16="http://schemas.microsoft.com/office/drawing/2014/main" id="{A0A00189-E5E0-4FCC-9F80-34E4A1846C93}"/>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8" name="直線コネクタ 57">
          <a:extLst>
            <a:ext uri="{FF2B5EF4-FFF2-40B4-BE49-F238E27FC236}">
              <a16:creationId xmlns:a16="http://schemas.microsoft.com/office/drawing/2014/main" id="{B207A4AC-BDF2-4FE6-9DB9-91D193857428}"/>
            </a:ext>
          </a:extLst>
        </xdr:cNvPr>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9" name="テキスト ボックス 58">
          <a:extLst>
            <a:ext uri="{FF2B5EF4-FFF2-40B4-BE49-F238E27FC236}">
              <a16:creationId xmlns:a16="http://schemas.microsoft.com/office/drawing/2014/main" id="{3FD1E879-555D-47E4-A838-12D28183941D}"/>
            </a:ext>
          </a:extLst>
        </xdr:cNvPr>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0" name="直線コネクタ 59">
          <a:extLst>
            <a:ext uri="{FF2B5EF4-FFF2-40B4-BE49-F238E27FC236}">
              <a16:creationId xmlns:a16="http://schemas.microsoft.com/office/drawing/2014/main" id="{5B8C0D3A-2773-4CA1-B3F8-D25C1F0FFDF3}"/>
            </a:ext>
          </a:extLst>
        </xdr:cNvPr>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1" name="テキスト ボックス 60">
          <a:extLst>
            <a:ext uri="{FF2B5EF4-FFF2-40B4-BE49-F238E27FC236}">
              <a16:creationId xmlns:a16="http://schemas.microsoft.com/office/drawing/2014/main" id="{5BA0BF3E-EECB-42BE-A2AA-6CB5CDEE8239}"/>
            </a:ext>
          </a:extLst>
        </xdr:cNvPr>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2" name="直線コネクタ 61">
          <a:extLst>
            <a:ext uri="{FF2B5EF4-FFF2-40B4-BE49-F238E27FC236}">
              <a16:creationId xmlns:a16="http://schemas.microsoft.com/office/drawing/2014/main" id="{91C51C3B-C827-4BC1-8B15-FCEC90C507C4}"/>
            </a:ext>
          </a:extLst>
        </xdr:cNvPr>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3" name="テキスト ボックス 62">
          <a:extLst>
            <a:ext uri="{FF2B5EF4-FFF2-40B4-BE49-F238E27FC236}">
              <a16:creationId xmlns:a16="http://schemas.microsoft.com/office/drawing/2014/main" id="{0A1DBD10-3FAF-49E1-9837-6B80FFA72E9F}"/>
            </a:ext>
          </a:extLst>
        </xdr:cNvPr>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4" name="直線コネクタ 63">
          <a:extLst>
            <a:ext uri="{FF2B5EF4-FFF2-40B4-BE49-F238E27FC236}">
              <a16:creationId xmlns:a16="http://schemas.microsoft.com/office/drawing/2014/main" id="{230428CD-AEFA-4450-8575-C95F15E46D71}"/>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5" name="テキスト ボックス 64">
          <a:extLst>
            <a:ext uri="{FF2B5EF4-FFF2-40B4-BE49-F238E27FC236}">
              <a16:creationId xmlns:a16="http://schemas.microsoft.com/office/drawing/2014/main" id="{C07F7620-95D2-41B4-943E-B514A65880E4}"/>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6" name="財政力グラフ枠">
          <a:extLst>
            <a:ext uri="{FF2B5EF4-FFF2-40B4-BE49-F238E27FC236}">
              <a16:creationId xmlns:a16="http://schemas.microsoft.com/office/drawing/2014/main" id="{E6DC7DA5-115F-47E1-BBD2-21CBE4BD5522}"/>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165100</xdr:rowOff>
    </xdr:to>
    <xdr:cxnSp macro="">
      <xdr:nvCxnSpPr>
        <xdr:cNvPr id="67" name="直線コネクタ 66">
          <a:extLst>
            <a:ext uri="{FF2B5EF4-FFF2-40B4-BE49-F238E27FC236}">
              <a16:creationId xmlns:a16="http://schemas.microsoft.com/office/drawing/2014/main" id="{FCA0E71C-22D4-46A2-89BC-867AC5BA6926}"/>
            </a:ext>
          </a:extLst>
        </xdr:cNvPr>
        <xdr:cNvCxnSpPr/>
      </xdr:nvCxnSpPr>
      <xdr:spPr>
        <a:xfrm flipV="1">
          <a:off x="4953000" y="626110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8" name="財政力最小値テキスト">
          <a:extLst>
            <a:ext uri="{FF2B5EF4-FFF2-40B4-BE49-F238E27FC236}">
              <a16:creationId xmlns:a16="http://schemas.microsoft.com/office/drawing/2014/main" id="{7D46344C-7E5C-4624-AF40-0DBD28FBC754}"/>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9" name="直線コネクタ 68">
          <a:extLst>
            <a:ext uri="{FF2B5EF4-FFF2-40B4-BE49-F238E27FC236}">
              <a16:creationId xmlns:a16="http://schemas.microsoft.com/office/drawing/2014/main" id="{5EF182B2-CFD9-404A-BF60-2C90EBB9A2D2}"/>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70" name="財政力最大値テキスト">
          <a:extLst>
            <a:ext uri="{FF2B5EF4-FFF2-40B4-BE49-F238E27FC236}">
              <a16:creationId xmlns:a16="http://schemas.microsoft.com/office/drawing/2014/main" id="{F3B7696B-932B-46F5-87EF-051A68AB0DB7}"/>
            </a:ext>
          </a:extLst>
        </xdr:cNvPr>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71" name="直線コネクタ 70">
          <a:extLst>
            <a:ext uri="{FF2B5EF4-FFF2-40B4-BE49-F238E27FC236}">
              <a16:creationId xmlns:a16="http://schemas.microsoft.com/office/drawing/2014/main" id="{929D0F64-683C-45AC-BB7B-2CFAA67CBD4B}"/>
            </a:ext>
          </a:extLst>
        </xdr:cNvPr>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85725</xdr:rowOff>
    </xdr:from>
    <xdr:to>
      <xdr:col>23</xdr:col>
      <xdr:colOff>133350</xdr:colOff>
      <xdr:row>42</xdr:row>
      <xdr:rowOff>105833</xdr:rowOff>
    </xdr:to>
    <xdr:cxnSp macro="">
      <xdr:nvCxnSpPr>
        <xdr:cNvPr id="72" name="直線コネクタ 71">
          <a:extLst>
            <a:ext uri="{FF2B5EF4-FFF2-40B4-BE49-F238E27FC236}">
              <a16:creationId xmlns:a16="http://schemas.microsoft.com/office/drawing/2014/main" id="{CE89B593-40ED-46CF-9AD3-3161529EEC57}"/>
            </a:ext>
          </a:extLst>
        </xdr:cNvPr>
        <xdr:cNvCxnSpPr/>
      </xdr:nvCxnSpPr>
      <xdr:spPr>
        <a:xfrm>
          <a:off x="4114800" y="7286625"/>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167869</xdr:rowOff>
    </xdr:from>
    <xdr:ext cx="762000" cy="259045"/>
    <xdr:sp macro="" textlink="">
      <xdr:nvSpPr>
        <xdr:cNvPr id="73" name="財政力平均値テキスト">
          <a:extLst>
            <a:ext uri="{FF2B5EF4-FFF2-40B4-BE49-F238E27FC236}">
              <a16:creationId xmlns:a16="http://schemas.microsoft.com/office/drawing/2014/main" id="{E3476BAE-640A-44E1-B8EF-2FF97BE71573}"/>
            </a:ext>
          </a:extLst>
        </xdr:cNvPr>
        <xdr:cNvSpPr txBox="1"/>
      </xdr:nvSpPr>
      <xdr:spPr>
        <a:xfrm>
          <a:off x="5041900" y="7368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24342</xdr:rowOff>
    </xdr:from>
    <xdr:to>
      <xdr:col>23</xdr:col>
      <xdr:colOff>184150</xdr:colOff>
      <xdr:row>43</xdr:row>
      <xdr:rowOff>125942</xdr:rowOff>
    </xdr:to>
    <xdr:sp macro="" textlink="">
      <xdr:nvSpPr>
        <xdr:cNvPr id="74" name="フローチャート: 判断 73">
          <a:extLst>
            <a:ext uri="{FF2B5EF4-FFF2-40B4-BE49-F238E27FC236}">
              <a16:creationId xmlns:a16="http://schemas.microsoft.com/office/drawing/2014/main" id="{1ACFE44B-587E-44FB-8D96-A14DBCF3F7A7}"/>
            </a:ext>
          </a:extLst>
        </xdr:cNvPr>
        <xdr:cNvSpPr/>
      </xdr:nvSpPr>
      <xdr:spPr>
        <a:xfrm>
          <a:off x="4902200" y="739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65617</xdr:rowOff>
    </xdr:from>
    <xdr:to>
      <xdr:col>19</xdr:col>
      <xdr:colOff>133350</xdr:colOff>
      <xdr:row>42</xdr:row>
      <xdr:rowOff>85725</xdr:rowOff>
    </xdr:to>
    <xdr:cxnSp macro="">
      <xdr:nvCxnSpPr>
        <xdr:cNvPr id="75" name="直線コネクタ 74">
          <a:extLst>
            <a:ext uri="{FF2B5EF4-FFF2-40B4-BE49-F238E27FC236}">
              <a16:creationId xmlns:a16="http://schemas.microsoft.com/office/drawing/2014/main" id="{29B631B5-2777-43DF-AFE6-030F3468E5B8}"/>
            </a:ext>
          </a:extLst>
        </xdr:cNvPr>
        <xdr:cNvCxnSpPr/>
      </xdr:nvCxnSpPr>
      <xdr:spPr>
        <a:xfrm>
          <a:off x="3225800" y="72665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14288</xdr:rowOff>
    </xdr:from>
    <xdr:to>
      <xdr:col>19</xdr:col>
      <xdr:colOff>184150</xdr:colOff>
      <xdr:row>43</xdr:row>
      <xdr:rowOff>115888</xdr:rowOff>
    </xdr:to>
    <xdr:sp macro="" textlink="">
      <xdr:nvSpPr>
        <xdr:cNvPr id="76" name="フローチャート: 判断 75">
          <a:extLst>
            <a:ext uri="{FF2B5EF4-FFF2-40B4-BE49-F238E27FC236}">
              <a16:creationId xmlns:a16="http://schemas.microsoft.com/office/drawing/2014/main" id="{26718B29-CB5A-49BD-9CF6-6445C5BFCD19}"/>
            </a:ext>
          </a:extLst>
        </xdr:cNvPr>
        <xdr:cNvSpPr/>
      </xdr:nvSpPr>
      <xdr:spPr>
        <a:xfrm>
          <a:off x="4064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100665</xdr:rowOff>
    </xdr:from>
    <xdr:ext cx="736600" cy="259045"/>
    <xdr:sp macro="" textlink="">
      <xdr:nvSpPr>
        <xdr:cNvPr id="77" name="テキスト ボックス 76">
          <a:extLst>
            <a:ext uri="{FF2B5EF4-FFF2-40B4-BE49-F238E27FC236}">
              <a16:creationId xmlns:a16="http://schemas.microsoft.com/office/drawing/2014/main" id="{A5BC6798-A8F7-4EB5-8A9F-A1B5C67B31C7}"/>
            </a:ext>
          </a:extLst>
        </xdr:cNvPr>
        <xdr:cNvSpPr txBox="1"/>
      </xdr:nvSpPr>
      <xdr:spPr>
        <a:xfrm>
          <a:off x="3733800" y="74730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65617</xdr:rowOff>
    </xdr:from>
    <xdr:to>
      <xdr:col>15</xdr:col>
      <xdr:colOff>82550</xdr:colOff>
      <xdr:row>42</xdr:row>
      <xdr:rowOff>75671</xdr:rowOff>
    </xdr:to>
    <xdr:cxnSp macro="">
      <xdr:nvCxnSpPr>
        <xdr:cNvPr id="78" name="直線コネクタ 77">
          <a:extLst>
            <a:ext uri="{FF2B5EF4-FFF2-40B4-BE49-F238E27FC236}">
              <a16:creationId xmlns:a16="http://schemas.microsoft.com/office/drawing/2014/main" id="{43B6937B-5E56-4915-8391-8AF49DB74080}"/>
            </a:ext>
          </a:extLst>
        </xdr:cNvPr>
        <xdr:cNvCxnSpPr/>
      </xdr:nvCxnSpPr>
      <xdr:spPr>
        <a:xfrm flipV="1">
          <a:off x="2336800" y="7266517"/>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14288</xdr:rowOff>
    </xdr:from>
    <xdr:to>
      <xdr:col>15</xdr:col>
      <xdr:colOff>133350</xdr:colOff>
      <xdr:row>43</xdr:row>
      <xdr:rowOff>115888</xdr:rowOff>
    </xdr:to>
    <xdr:sp macro="" textlink="">
      <xdr:nvSpPr>
        <xdr:cNvPr id="79" name="フローチャート: 判断 78">
          <a:extLst>
            <a:ext uri="{FF2B5EF4-FFF2-40B4-BE49-F238E27FC236}">
              <a16:creationId xmlns:a16="http://schemas.microsoft.com/office/drawing/2014/main" id="{600B5776-581B-48C2-8FBD-3A9A62E1E5BB}"/>
            </a:ext>
          </a:extLst>
        </xdr:cNvPr>
        <xdr:cNvSpPr/>
      </xdr:nvSpPr>
      <xdr:spPr>
        <a:xfrm>
          <a:off x="3175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100665</xdr:rowOff>
    </xdr:from>
    <xdr:ext cx="762000" cy="259045"/>
    <xdr:sp macro="" textlink="">
      <xdr:nvSpPr>
        <xdr:cNvPr id="80" name="テキスト ボックス 79">
          <a:extLst>
            <a:ext uri="{FF2B5EF4-FFF2-40B4-BE49-F238E27FC236}">
              <a16:creationId xmlns:a16="http://schemas.microsoft.com/office/drawing/2014/main" id="{6238C95F-ACB7-4E5F-B003-CFE1FAD1B9F0}"/>
            </a:ext>
          </a:extLst>
        </xdr:cNvPr>
        <xdr:cNvSpPr txBox="1"/>
      </xdr:nvSpPr>
      <xdr:spPr>
        <a:xfrm>
          <a:off x="2844800" y="7473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75671</xdr:rowOff>
    </xdr:from>
    <xdr:to>
      <xdr:col>11</xdr:col>
      <xdr:colOff>31750</xdr:colOff>
      <xdr:row>42</xdr:row>
      <xdr:rowOff>85725</xdr:rowOff>
    </xdr:to>
    <xdr:cxnSp macro="">
      <xdr:nvCxnSpPr>
        <xdr:cNvPr id="81" name="直線コネクタ 80">
          <a:extLst>
            <a:ext uri="{FF2B5EF4-FFF2-40B4-BE49-F238E27FC236}">
              <a16:creationId xmlns:a16="http://schemas.microsoft.com/office/drawing/2014/main" id="{5FAADB0E-7679-4682-8618-78CC3084433A}"/>
            </a:ext>
          </a:extLst>
        </xdr:cNvPr>
        <xdr:cNvCxnSpPr/>
      </xdr:nvCxnSpPr>
      <xdr:spPr>
        <a:xfrm flipV="1">
          <a:off x="1447800" y="7276571"/>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82" name="フローチャート: 判断 81">
          <a:extLst>
            <a:ext uri="{FF2B5EF4-FFF2-40B4-BE49-F238E27FC236}">
              <a16:creationId xmlns:a16="http://schemas.microsoft.com/office/drawing/2014/main" id="{3D1592F1-41E1-4D65-9DF8-F62B555F2DAB}"/>
            </a:ext>
          </a:extLst>
        </xdr:cNvPr>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70502</xdr:rowOff>
    </xdr:from>
    <xdr:ext cx="762000" cy="259045"/>
    <xdr:sp macro="" textlink="">
      <xdr:nvSpPr>
        <xdr:cNvPr id="83" name="テキスト ボックス 82">
          <a:extLst>
            <a:ext uri="{FF2B5EF4-FFF2-40B4-BE49-F238E27FC236}">
              <a16:creationId xmlns:a16="http://schemas.microsoft.com/office/drawing/2014/main" id="{8E21257C-D51B-4796-AA23-223BA016ACA8}"/>
            </a:ext>
          </a:extLst>
        </xdr:cNvPr>
        <xdr:cNvSpPr txBox="1"/>
      </xdr:nvSpPr>
      <xdr:spPr>
        <a:xfrm>
          <a:off x="1955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165629</xdr:rowOff>
    </xdr:from>
    <xdr:to>
      <xdr:col>7</xdr:col>
      <xdr:colOff>31750</xdr:colOff>
      <xdr:row>43</xdr:row>
      <xdr:rowOff>95779</xdr:rowOff>
    </xdr:to>
    <xdr:sp macro="" textlink="">
      <xdr:nvSpPr>
        <xdr:cNvPr id="84" name="フローチャート: 判断 83">
          <a:extLst>
            <a:ext uri="{FF2B5EF4-FFF2-40B4-BE49-F238E27FC236}">
              <a16:creationId xmlns:a16="http://schemas.microsoft.com/office/drawing/2014/main" id="{F14287AD-5D3E-4086-A633-D64E7CAD5F37}"/>
            </a:ext>
          </a:extLst>
        </xdr:cNvPr>
        <xdr:cNvSpPr/>
      </xdr:nvSpPr>
      <xdr:spPr>
        <a:xfrm>
          <a:off x="1397000" y="7366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80556</xdr:rowOff>
    </xdr:from>
    <xdr:ext cx="762000" cy="259045"/>
    <xdr:sp macro="" textlink="">
      <xdr:nvSpPr>
        <xdr:cNvPr id="85" name="テキスト ボックス 84">
          <a:extLst>
            <a:ext uri="{FF2B5EF4-FFF2-40B4-BE49-F238E27FC236}">
              <a16:creationId xmlns:a16="http://schemas.microsoft.com/office/drawing/2014/main" id="{DCB682C2-F131-46CB-9A17-2411E719E5B2}"/>
            </a:ext>
          </a:extLst>
        </xdr:cNvPr>
        <xdr:cNvSpPr txBox="1"/>
      </xdr:nvSpPr>
      <xdr:spPr>
        <a:xfrm>
          <a:off x="1066800" y="7452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54B09766-23F0-4036-A243-A9A8B9F9C352}"/>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D5A99F44-08FF-42AF-8421-15624C494A3B}"/>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2F2A395A-5262-4214-8056-AAEEBB084E1A}"/>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933C1A72-5B5A-4C0B-A701-1D29AE17D128}"/>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0" name="テキスト ボックス 89">
          <a:extLst>
            <a:ext uri="{FF2B5EF4-FFF2-40B4-BE49-F238E27FC236}">
              <a16:creationId xmlns:a16="http://schemas.microsoft.com/office/drawing/2014/main" id="{1BF062A1-D150-4B28-9CDB-E46AA7CB8B42}"/>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91" name="楕円 90">
          <a:extLst>
            <a:ext uri="{FF2B5EF4-FFF2-40B4-BE49-F238E27FC236}">
              <a16:creationId xmlns:a16="http://schemas.microsoft.com/office/drawing/2014/main" id="{8365CC29-57EF-45D9-A81A-CE78E8A7BE95}"/>
            </a:ext>
          </a:extLst>
        </xdr:cNvPr>
        <xdr:cNvSpPr/>
      </xdr:nvSpPr>
      <xdr:spPr>
        <a:xfrm>
          <a:off x="49022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71560</xdr:rowOff>
    </xdr:from>
    <xdr:ext cx="762000" cy="259045"/>
    <xdr:sp macro="" textlink="">
      <xdr:nvSpPr>
        <xdr:cNvPr id="92" name="財政力該当値テキスト">
          <a:extLst>
            <a:ext uri="{FF2B5EF4-FFF2-40B4-BE49-F238E27FC236}">
              <a16:creationId xmlns:a16="http://schemas.microsoft.com/office/drawing/2014/main" id="{C1D3B756-63B6-4E1E-96A1-8032024A6A5A}"/>
            </a:ext>
          </a:extLst>
        </xdr:cNvPr>
        <xdr:cNvSpPr txBox="1"/>
      </xdr:nvSpPr>
      <xdr:spPr>
        <a:xfrm>
          <a:off x="50419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34925</xdr:rowOff>
    </xdr:from>
    <xdr:to>
      <xdr:col>19</xdr:col>
      <xdr:colOff>184150</xdr:colOff>
      <xdr:row>42</xdr:row>
      <xdr:rowOff>136525</xdr:rowOff>
    </xdr:to>
    <xdr:sp macro="" textlink="">
      <xdr:nvSpPr>
        <xdr:cNvPr id="93" name="楕円 92">
          <a:extLst>
            <a:ext uri="{FF2B5EF4-FFF2-40B4-BE49-F238E27FC236}">
              <a16:creationId xmlns:a16="http://schemas.microsoft.com/office/drawing/2014/main" id="{9848B51C-4C5A-4D3B-8A35-C7870540C07F}"/>
            </a:ext>
          </a:extLst>
        </xdr:cNvPr>
        <xdr:cNvSpPr/>
      </xdr:nvSpPr>
      <xdr:spPr>
        <a:xfrm>
          <a:off x="4064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146702</xdr:rowOff>
    </xdr:from>
    <xdr:ext cx="736600" cy="259045"/>
    <xdr:sp macro="" textlink="">
      <xdr:nvSpPr>
        <xdr:cNvPr id="94" name="テキスト ボックス 93">
          <a:extLst>
            <a:ext uri="{FF2B5EF4-FFF2-40B4-BE49-F238E27FC236}">
              <a16:creationId xmlns:a16="http://schemas.microsoft.com/office/drawing/2014/main" id="{A2DF1CDB-D1F3-44DA-BB32-4485DF26AD07}"/>
            </a:ext>
          </a:extLst>
        </xdr:cNvPr>
        <xdr:cNvSpPr txBox="1"/>
      </xdr:nvSpPr>
      <xdr:spPr>
        <a:xfrm>
          <a:off x="3733800" y="7004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14817</xdr:rowOff>
    </xdr:from>
    <xdr:to>
      <xdr:col>15</xdr:col>
      <xdr:colOff>133350</xdr:colOff>
      <xdr:row>42</xdr:row>
      <xdr:rowOff>116417</xdr:rowOff>
    </xdr:to>
    <xdr:sp macro="" textlink="">
      <xdr:nvSpPr>
        <xdr:cNvPr id="95" name="楕円 94">
          <a:extLst>
            <a:ext uri="{FF2B5EF4-FFF2-40B4-BE49-F238E27FC236}">
              <a16:creationId xmlns:a16="http://schemas.microsoft.com/office/drawing/2014/main" id="{46A5D6D2-B5C6-416C-ACCB-B0985A0B1D3A}"/>
            </a:ext>
          </a:extLst>
        </xdr:cNvPr>
        <xdr:cNvSpPr/>
      </xdr:nvSpPr>
      <xdr:spPr>
        <a:xfrm>
          <a:off x="3175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126594</xdr:rowOff>
    </xdr:from>
    <xdr:ext cx="762000" cy="259045"/>
    <xdr:sp macro="" textlink="">
      <xdr:nvSpPr>
        <xdr:cNvPr id="96" name="テキスト ボックス 95">
          <a:extLst>
            <a:ext uri="{FF2B5EF4-FFF2-40B4-BE49-F238E27FC236}">
              <a16:creationId xmlns:a16="http://schemas.microsoft.com/office/drawing/2014/main" id="{87ED111E-07E8-4D39-B52F-07BAFCD79C28}"/>
            </a:ext>
          </a:extLst>
        </xdr:cNvPr>
        <xdr:cNvSpPr txBox="1"/>
      </xdr:nvSpPr>
      <xdr:spPr>
        <a:xfrm>
          <a:off x="2844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24871</xdr:rowOff>
    </xdr:from>
    <xdr:to>
      <xdr:col>11</xdr:col>
      <xdr:colOff>82550</xdr:colOff>
      <xdr:row>42</xdr:row>
      <xdr:rowOff>126471</xdr:rowOff>
    </xdr:to>
    <xdr:sp macro="" textlink="">
      <xdr:nvSpPr>
        <xdr:cNvPr id="97" name="楕円 96">
          <a:extLst>
            <a:ext uri="{FF2B5EF4-FFF2-40B4-BE49-F238E27FC236}">
              <a16:creationId xmlns:a16="http://schemas.microsoft.com/office/drawing/2014/main" id="{A69D38A7-6AF5-4FCA-811E-42929DAA1A37}"/>
            </a:ext>
          </a:extLst>
        </xdr:cNvPr>
        <xdr:cNvSpPr/>
      </xdr:nvSpPr>
      <xdr:spPr>
        <a:xfrm>
          <a:off x="2286000" y="7225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136648</xdr:rowOff>
    </xdr:from>
    <xdr:ext cx="762000" cy="259045"/>
    <xdr:sp macro="" textlink="">
      <xdr:nvSpPr>
        <xdr:cNvPr id="98" name="テキスト ボックス 97">
          <a:extLst>
            <a:ext uri="{FF2B5EF4-FFF2-40B4-BE49-F238E27FC236}">
              <a16:creationId xmlns:a16="http://schemas.microsoft.com/office/drawing/2014/main" id="{B78C42E9-8C41-40C5-8A30-461B4C481294}"/>
            </a:ext>
          </a:extLst>
        </xdr:cNvPr>
        <xdr:cNvSpPr txBox="1"/>
      </xdr:nvSpPr>
      <xdr:spPr>
        <a:xfrm>
          <a:off x="1955800" y="6994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34925</xdr:rowOff>
    </xdr:from>
    <xdr:to>
      <xdr:col>7</xdr:col>
      <xdr:colOff>31750</xdr:colOff>
      <xdr:row>42</xdr:row>
      <xdr:rowOff>136525</xdr:rowOff>
    </xdr:to>
    <xdr:sp macro="" textlink="">
      <xdr:nvSpPr>
        <xdr:cNvPr id="99" name="楕円 98">
          <a:extLst>
            <a:ext uri="{FF2B5EF4-FFF2-40B4-BE49-F238E27FC236}">
              <a16:creationId xmlns:a16="http://schemas.microsoft.com/office/drawing/2014/main" id="{3966D2FB-2DC1-455F-A32D-665F9FA790FF}"/>
            </a:ext>
          </a:extLst>
        </xdr:cNvPr>
        <xdr:cNvSpPr/>
      </xdr:nvSpPr>
      <xdr:spPr>
        <a:xfrm>
          <a:off x="1397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146702</xdr:rowOff>
    </xdr:from>
    <xdr:ext cx="762000" cy="259045"/>
    <xdr:sp macro="" textlink="">
      <xdr:nvSpPr>
        <xdr:cNvPr id="100" name="テキスト ボックス 99">
          <a:extLst>
            <a:ext uri="{FF2B5EF4-FFF2-40B4-BE49-F238E27FC236}">
              <a16:creationId xmlns:a16="http://schemas.microsoft.com/office/drawing/2014/main" id="{7679388F-C445-487A-91D3-29723C540E7A}"/>
            </a:ext>
          </a:extLst>
        </xdr:cNvPr>
        <xdr:cNvSpPr txBox="1"/>
      </xdr:nvSpPr>
      <xdr:spPr>
        <a:xfrm>
          <a:off x="1066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1" name="正方形/長方形 100">
          <a:extLst>
            <a:ext uri="{FF2B5EF4-FFF2-40B4-BE49-F238E27FC236}">
              <a16:creationId xmlns:a16="http://schemas.microsoft.com/office/drawing/2014/main" id="{6409F84D-0B96-4D1E-891C-3D38AF65A123}"/>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2" name="テキスト ボックス 101">
          <a:extLst>
            <a:ext uri="{FF2B5EF4-FFF2-40B4-BE49-F238E27FC236}">
              <a16:creationId xmlns:a16="http://schemas.microsoft.com/office/drawing/2014/main" id="{FF55B244-EF77-401C-8325-6DC37452568A}"/>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3" name="テキスト ボックス 102">
          <a:extLst>
            <a:ext uri="{FF2B5EF4-FFF2-40B4-BE49-F238E27FC236}">
              <a16:creationId xmlns:a16="http://schemas.microsoft.com/office/drawing/2014/main" id="{319E7CE8-ED0E-419A-8BA2-662F601ECD5D}"/>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4" name="正方形/長方形 103">
          <a:extLst>
            <a:ext uri="{FF2B5EF4-FFF2-40B4-BE49-F238E27FC236}">
              <a16:creationId xmlns:a16="http://schemas.microsoft.com/office/drawing/2014/main" id="{BD66E4CC-866D-49EC-8DBD-29C8305C31FF}"/>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5" name="正方形/長方形 104">
          <a:extLst>
            <a:ext uri="{FF2B5EF4-FFF2-40B4-BE49-F238E27FC236}">
              <a16:creationId xmlns:a16="http://schemas.microsoft.com/office/drawing/2014/main" id="{E2083C75-1405-428B-84B1-2777D9EF10D2}"/>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6" name="正方形/長方形 105">
          <a:extLst>
            <a:ext uri="{FF2B5EF4-FFF2-40B4-BE49-F238E27FC236}">
              <a16:creationId xmlns:a16="http://schemas.microsoft.com/office/drawing/2014/main" id="{CDE5C290-6530-43FC-A6B5-A69D84C54B24}"/>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7" name="正方形/長方形 106">
          <a:extLst>
            <a:ext uri="{FF2B5EF4-FFF2-40B4-BE49-F238E27FC236}">
              <a16:creationId xmlns:a16="http://schemas.microsoft.com/office/drawing/2014/main" id="{216D0F75-1869-4156-82EF-F48EC438801A}"/>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8" name="正方形/長方形 107">
          <a:extLst>
            <a:ext uri="{FF2B5EF4-FFF2-40B4-BE49-F238E27FC236}">
              <a16:creationId xmlns:a16="http://schemas.microsoft.com/office/drawing/2014/main" id="{E8598AD5-27F9-415B-B542-A8863DFD505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9" name="正方形/長方形 108">
          <a:extLst>
            <a:ext uri="{FF2B5EF4-FFF2-40B4-BE49-F238E27FC236}">
              <a16:creationId xmlns:a16="http://schemas.microsoft.com/office/drawing/2014/main" id="{6A59D0AC-9682-48C0-841E-A316CE162CDE}"/>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0" name="正方形/長方形 109">
          <a:extLst>
            <a:ext uri="{FF2B5EF4-FFF2-40B4-BE49-F238E27FC236}">
              <a16:creationId xmlns:a16="http://schemas.microsoft.com/office/drawing/2014/main" id="{B2577A39-0089-4433-BD02-5326EF1BF007}"/>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1" name="正方形/長方形 110">
          <a:extLst>
            <a:ext uri="{FF2B5EF4-FFF2-40B4-BE49-F238E27FC236}">
              <a16:creationId xmlns:a16="http://schemas.microsoft.com/office/drawing/2014/main" id="{D3CDB6B9-28E9-4832-A3DF-4C615CE988A9}"/>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2" name="正方形/長方形 111">
          <a:extLst>
            <a:ext uri="{FF2B5EF4-FFF2-40B4-BE49-F238E27FC236}">
              <a16:creationId xmlns:a16="http://schemas.microsoft.com/office/drawing/2014/main" id="{66CB1DB0-81D1-47B6-9A70-70611E7BAC83}"/>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3" name="テキスト ボックス 112">
          <a:extLst>
            <a:ext uri="{FF2B5EF4-FFF2-40B4-BE49-F238E27FC236}">
              <a16:creationId xmlns:a16="http://schemas.microsoft.com/office/drawing/2014/main" id="{D9240A09-730E-4746-AAA4-862AE0AC7842}"/>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４年度においては、町内の幼稚園が認定こども園に移行したことで扶助費が増加したこと、また、普通交付税の算定において、前年度が調整率復活等により大幅な増額となっていたことから、経常収支比率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類似団体との比較では、平均を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ポイント下回っており、今後も事業の見直しを進め、経常経費の削減を図っていく。</a:t>
          </a:r>
        </a:p>
      </xdr:txBody>
    </xdr:sp>
    <xdr:clientData/>
  </xdr:twoCellAnchor>
  <xdr:oneCellAnchor>
    <xdr:from>
      <xdr:col>3</xdr:col>
      <xdr:colOff>95250</xdr:colOff>
      <xdr:row>54</xdr:row>
      <xdr:rowOff>139700</xdr:rowOff>
    </xdr:from>
    <xdr:ext cx="298543" cy="225703"/>
    <xdr:sp macro="" textlink="">
      <xdr:nvSpPr>
        <xdr:cNvPr id="114" name="テキスト ボックス 113">
          <a:extLst>
            <a:ext uri="{FF2B5EF4-FFF2-40B4-BE49-F238E27FC236}">
              <a16:creationId xmlns:a16="http://schemas.microsoft.com/office/drawing/2014/main" id="{BF0452E9-6EC9-4269-8626-D780888FD0DE}"/>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5" name="直線コネクタ 114">
          <a:extLst>
            <a:ext uri="{FF2B5EF4-FFF2-40B4-BE49-F238E27FC236}">
              <a16:creationId xmlns:a16="http://schemas.microsoft.com/office/drawing/2014/main" id="{D6547476-F467-46E4-BA7E-35AC282FA5D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6" name="テキスト ボックス 115">
          <a:extLst>
            <a:ext uri="{FF2B5EF4-FFF2-40B4-BE49-F238E27FC236}">
              <a16:creationId xmlns:a16="http://schemas.microsoft.com/office/drawing/2014/main" id="{0483A5D8-213C-4E15-899B-C2C492055FF2}"/>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7" name="直線コネクタ 116">
          <a:extLst>
            <a:ext uri="{FF2B5EF4-FFF2-40B4-BE49-F238E27FC236}">
              <a16:creationId xmlns:a16="http://schemas.microsoft.com/office/drawing/2014/main" id="{EE84CE98-0A0B-495A-8275-C3959E9881C4}"/>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8" name="テキスト ボックス 117">
          <a:extLst>
            <a:ext uri="{FF2B5EF4-FFF2-40B4-BE49-F238E27FC236}">
              <a16:creationId xmlns:a16="http://schemas.microsoft.com/office/drawing/2014/main" id="{423404A9-B9FD-47ED-8F6A-60E353E88CE3}"/>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9" name="直線コネクタ 118">
          <a:extLst>
            <a:ext uri="{FF2B5EF4-FFF2-40B4-BE49-F238E27FC236}">
              <a16:creationId xmlns:a16="http://schemas.microsoft.com/office/drawing/2014/main" id="{649690AC-4785-411A-AAD3-64102E3DF7C5}"/>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20" name="テキスト ボックス 119">
          <a:extLst>
            <a:ext uri="{FF2B5EF4-FFF2-40B4-BE49-F238E27FC236}">
              <a16:creationId xmlns:a16="http://schemas.microsoft.com/office/drawing/2014/main" id="{208BACCB-D4D7-4028-862B-A1CFB7FE86EC}"/>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1" name="直線コネクタ 120">
          <a:extLst>
            <a:ext uri="{FF2B5EF4-FFF2-40B4-BE49-F238E27FC236}">
              <a16:creationId xmlns:a16="http://schemas.microsoft.com/office/drawing/2014/main" id="{DB0CA3F2-2A91-42FB-B330-BBD41E1F1A0E}"/>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2" name="テキスト ボックス 121">
          <a:extLst>
            <a:ext uri="{FF2B5EF4-FFF2-40B4-BE49-F238E27FC236}">
              <a16:creationId xmlns:a16="http://schemas.microsoft.com/office/drawing/2014/main" id="{8F543C63-F787-4109-86F3-779C06CF2BA7}"/>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3" name="直線コネクタ 122">
          <a:extLst>
            <a:ext uri="{FF2B5EF4-FFF2-40B4-BE49-F238E27FC236}">
              <a16:creationId xmlns:a16="http://schemas.microsoft.com/office/drawing/2014/main" id="{A8D38978-F2EE-4AAE-BE80-40EFF3207CF7}"/>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4" name="テキスト ボックス 123">
          <a:extLst>
            <a:ext uri="{FF2B5EF4-FFF2-40B4-BE49-F238E27FC236}">
              <a16:creationId xmlns:a16="http://schemas.microsoft.com/office/drawing/2014/main" id="{5B9433F0-F1E8-494B-A88E-B0D3EFC29913}"/>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8CF999AA-4EE6-4B6D-AABA-D60728DC694F}"/>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A520CE69-2277-4D7D-AEE8-6591ED9CE104}"/>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C2570B10-FFD0-4242-9F4F-617E31B5945F}"/>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6096</xdr:rowOff>
    </xdr:from>
    <xdr:to>
      <xdr:col>23</xdr:col>
      <xdr:colOff>133350</xdr:colOff>
      <xdr:row>65</xdr:row>
      <xdr:rowOff>167132</xdr:rowOff>
    </xdr:to>
    <xdr:cxnSp macro="">
      <xdr:nvCxnSpPr>
        <xdr:cNvPr id="128" name="直線コネクタ 127">
          <a:extLst>
            <a:ext uri="{FF2B5EF4-FFF2-40B4-BE49-F238E27FC236}">
              <a16:creationId xmlns:a16="http://schemas.microsoft.com/office/drawing/2014/main" id="{3534BD63-F881-43B3-9E30-B13CF4B33B43}"/>
            </a:ext>
          </a:extLst>
        </xdr:cNvPr>
        <xdr:cNvCxnSpPr/>
      </xdr:nvCxnSpPr>
      <xdr:spPr>
        <a:xfrm flipV="1">
          <a:off x="4953000" y="10293096"/>
          <a:ext cx="0" cy="10182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139209</xdr:rowOff>
    </xdr:from>
    <xdr:ext cx="762000" cy="259045"/>
    <xdr:sp macro="" textlink="">
      <xdr:nvSpPr>
        <xdr:cNvPr id="129" name="財政構造の弾力性最小値テキスト">
          <a:extLst>
            <a:ext uri="{FF2B5EF4-FFF2-40B4-BE49-F238E27FC236}">
              <a16:creationId xmlns:a16="http://schemas.microsoft.com/office/drawing/2014/main" id="{F6D57B29-DBBE-462D-9ECC-44AF17589726}"/>
            </a:ext>
          </a:extLst>
        </xdr:cNvPr>
        <xdr:cNvSpPr txBox="1"/>
      </xdr:nvSpPr>
      <xdr:spPr>
        <a:xfrm>
          <a:off x="5041900" y="11283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167132</xdr:rowOff>
    </xdr:from>
    <xdr:to>
      <xdr:col>24</xdr:col>
      <xdr:colOff>12700</xdr:colOff>
      <xdr:row>65</xdr:row>
      <xdr:rowOff>167132</xdr:rowOff>
    </xdr:to>
    <xdr:cxnSp macro="">
      <xdr:nvCxnSpPr>
        <xdr:cNvPr id="130" name="直線コネクタ 129">
          <a:extLst>
            <a:ext uri="{FF2B5EF4-FFF2-40B4-BE49-F238E27FC236}">
              <a16:creationId xmlns:a16="http://schemas.microsoft.com/office/drawing/2014/main" id="{27A66932-B3E2-4F98-8AC9-05A459161C51}"/>
            </a:ext>
          </a:extLst>
        </xdr:cNvPr>
        <xdr:cNvCxnSpPr/>
      </xdr:nvCxnSpPr>
      <xdr:spPr>
        <a:xfrm>
          <a:off x="4864100" y="11311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92473</xdr:rowOff>
    </xdr:from>
    <xdr:ext cx="762000" cy="259045"/>
    <xdr:sp macro="" textlink="">
      <xdr:nvSpPr>
        <xdr:cNvPr id="131" name="財政構造の弾力性最大値テキスト">
          <a:extLst>
            <a:ext uri="{FF2B5EF4-FFF2-40B4-BE49-F238E27FC236}">
              <a16:creationId xmlns:a16="http://schemas.microsoft.com/office/drawing/2014/main" id="{97A7C159-0680-4A3F-A678-BCD5115C0B41}"/>
            </a:ext>
          </a:extLst>
        </xdr:cNvPr>
        <xdr:cNvSpPr txBox="1"/>
      </xdr:nvSpPr>
      <xdr:spPr>
        <a:xfrm>
          <a:off x="5041900" y="10036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6096</xdr:rowOff>
    </xdr:from>
    <xdr:to>
      <xdr:col>24</xdr:col>
      <xdr:colOff>12700</xdr:colOff>
      <xdr:row>60</xdr:row>
      <xdr:rowOff>6096</xdr:rowOff>
    </xdr:to>
    <xdr:cxnSp macro="">
      <xdr:nvCxnSpPr>
        <xdr:cNvPr id="132" name="直線コネクタ 131">
          <a:extLst>
            <a:ext uri="{FF2B5EF4-FFF2-40B4-BE49-F238E27FC236}">
              <a16:creationId xmlns:a16="http://schemas.microsoft.com/office/drawing/2014/main" id="{1C25EBCE-9370-45BC-BCAD-4EBDC275DB04}"/>
            </a:ext>
          </a:extLst>
        </xdr:cNvPr>
        <xdr:cNvCxnSpPr/>
      </xdr:nvCxnSpPr>
      <xdr:spPr>
        <a:xfrm>
          <a:off x="4864100" y="10293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15494</xdr:rowOff>
    </xdr:from>
    <xdr:to>
      <xdr:col>23</xdr:col>
      <xdr:colOff>133350</xdr:colOff>
      <xdr:row>62</xdr:row>
      <xdr:rowOff>131318</xdr:rowOff>
    </xdr:to>
    <xdr:cxnSp macro="">
      <xdr:nvCxnSpPr>
        <xdr:cNvPr id="133" name="直線コネクタ 132">
          <a:extLst>
            <a:ext uri="{FF2B5EF4-FFF2-40B4-BE49-F238E27FC236}">
              <a16:creationId xmlns:a16="http://schemas.microsoft.com/office/drawing/2014/main" id="{E6B1DD19-8776-4CD7-AA90-2DEF711E7660}"/>
            </a:ext>
          </a:extLst>
        </xdr:cNvPr>
        <xdr:cNvCxnSpPr/>
      </xdr:nvCxnSpPr>
      <xdr:spPr>
        <a:xfrm>
          <a:off x="4114800" y="10645394"/>
          <a:ext cx="8382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163593</xdr:rowOff>
    </xdr:from>
    <xdr:ext cx="762000" cy="259045"/>
    <xdr:sp macro="" textlink="">
      <xdr:nvSpPr>
        <xdr:cNvPr id="134" name="財政構造の弾力性平均値テキスト">
          <a:extLst>
            <a:ext uri="{FF2B5EF4-FFF2-40B4-BE49-F238E27FC236}">
              <a16:creationId xmlns:a16="http://schemas.microsoft.com/office/drawing/2014/main" id="{FFEDB654-D2F5-4250-939C-B440F12BE27F}"/>
            </a:ext>
          </a:extLst>
        </xdr:cNvPr>
        <xdr:cNvSpPr txBox="1"/>
      </xdr:nvSpPr>
      <xdr:spPr>
        <a:xfrm>
          <a:off x="5041900" y="10793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20066</xdr:rowOff>
    </xdr:from>
    <xdr:to>
      <xdr:col>23</xdr:col>
      <xdr:colOff>184150</xdr:colOff>
      <xdr:row>63</xdr:row>
      <xdr:rowOff>121666</xdr:rowOff>
    </xdr:to>
    <xdr:sp macro="" textlink="">
      <xdr:nvSpPr>
        <xdr:cNvPr id="135" name="フローチャート: 判断 134">
          <a:extLst>
            <a:ext uri="{FF2B5EF4-FFF2-40B4-BE49-F238E27FC236}">
              <a16:creationId xmlns:a16="http://schemas.microsoft.com/office/drawing/2014/main" id="{F2ACB85D-E001-4FD8-9B06-1FD065D03DA4}"/>
            </a:ext>
          </a:extLst>
        </xdr:cNvPr>
        <xdr:cNvSpPr/>
      </xdr:nvSpPr>
      <xdr:spPr>
        <a:xfrm>
          <a:off x="4902200" y="1082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15494</xdr:rowOff>
    </xdr:from>
    <xdr:to>
      <xdr:col>19</xdr:col>
      <xdr:colOff>133350</xdr:colOff>
      <xdr:row>63</xdr:row>
      <xdr:rowOff>37084</xdr:rowOff>
    </xdr:to>
    <xdr:cxnSp macro="">
      <xdr:nvCxnSpPr>
        <xdr:cNvPr id="136" name="直線コネクタ 135">
          <a:extLst>
            <a:ext uri="{FF2B5EF4-FFF2-40B4-BE49-F238E27FC236}">
              <a16:creationId xmlns:a16="http://schemas.microsoft.com/office/drawing/2014/main" id="{318B723E-9224-43C6-B946-92E699A4C694}"/>
            </a:ext>
          </a:extLst>
        </xdr:cNvPr>
        <xdr:cNvCxnSpPr/>
      </xdr:nvCxnSpPr>
      <xdr:spPr>
        <a:xfrm flipV="1">
          <a:off x="3225800" y="10645394"/>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51562</xdr:rowOff>
    </xdr:from>
    <xdr:to>
      <xdr:col>19</xdr:col>
      <xdr:colOff>184150</xdr:colOff>
      <xdr:row>62</xdr:row>
      <xdr:rowOff>153162</xdr:rowOff>
    </xdr:to>
    <xdr:sp macro="" textlink="">
      <xdr:nvSpPr>
        <xdr:cNvPr id="137" name="フローチャート: 判断 136">
          <a:extLst>
            <a:ext uri="{FF2B5EF4-FFF2-40B4-BE49-F238E27FC236}">
              <a16:creationId xmlns:a16="http://schemas.microsoft.com/office/drawing/2014/main" id="{2F4B7703-292A-4599-A074-EC204F2C8801}"/>
            </a:ext>
          </a:extLst>
        </xdr:cNvPr>
        <xdr:cNvSpPr/>
      </xdr:nvSpPr>
      <xdr:spPr>
        <a:xfrm>
          <a:off x="4064000" y="1068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137939</xdr:rowOff>
    </xdr:from>
    <xdr:ext cx="736600" cy="259045"/>
    <xdr:sp macro="" textlink="">
      <xdr:nvSpPr>
        <xdr:cNvPr id="138" name="テキスト ボックス 137">
          <a:extLst>
            <a:ext uri="{FF2B5EF4-FFF2-40B4-BE49-F238E27FC236}">
              <a16:creationId xmlns:a16="http://schemas.microsoft.com/office/drawing/2014/main" id="{C191F852-AD3B-4402-8BB4-47258F3C36EA}"/>
            </a:ext>
          </a:extLst>
        </xdr:cNvPr>
        <xdr:cNvSpPr txBox="1"/>
      </xdr:nvSpPr>
      <xdr:spPr>
        <a:xfrm>
          <a:off x="3733800" y="10767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22606</xdr:rowOff>
    </xdr:from>
    <xdr:to>
      <xdr:col>15</xdr:col>
      <xdr:colOff>82550</xdr:colOff>
      <xdr:row>63</xdr:row>
      <xdr:rowOff>37084</xdr:rowOff>
    </xdr:to>
    <xdr:cxnSp macro="">
      <xdr:nvCxnSpPr>
        <xdr:cNvPr id="139" name="直線コネクタ 138">
          <a:extLst>
            <a:ext uri="{FF2B5EF4-FFF2-40B4-BE49-F238E27FC236}">
              <a16:creationId xmlns:a16="http://schemas.microsoft.com/office/drawing/2014/main" id="{08E624D4-66F4-4D56-AA67-79115BB80DB9}"/>
            </a:ext>
          </a:extLst>
        </xdr:cNvPr>
        <xdr:cNvCxnSpPr/>
      </xdr:nvCxnSpPr>
      <xdr:spPr>
        <a:xfrm>
          <a:off x="2336800" y="10823956"/>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77978</xdr:rowOff>
    </xdr:from>
    <xdr:to>
      <xdr:col>15</xdr:col>
      <xdr:colOff>133350</xdr:colOff>
      <xdr:row>64</xdr:row>
      <xdr:rowOff>8128</xdr:rowOff>
    </xdr:to>
    <xdr:sp macro="" textlink="">
      <xdr:nvSpPr>
        <xdr:cNvPr id="140" name="フローチャート: 判断 139">
          <a:extLst>
            <a:ext uri="{FF2B5EF4-FFF2-40B4-BE49-F238E27FC236}">
              <a16:creationId xmlns:a16="http://schemas.microsoft.com/office/drawing/2014/main" id="{CC5EA290-F6B6-424B-9F9B-EA19AD9BCD72}"/>
            </a:ext>
          </a:extLst>
        </xdr:cNvPr>
        <xdr:cNvSpPr/>
      </xdr:nvSpPr>
      <xdr:spPr>
        <a:xfrm>
          <a:off x="3175000" y="1087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164355</xdr:rowOff>
    </xdr:from>
    <xdr:ext cx="762000" cy="259045"/>
    <xdr:sp macro="" textlink="">
      <xdr:nvSpPr>
        <xdr:cNvPr id="141" name="テキスト ボックス 140">
          <a:extLst>
            <a:ext uri="{FF2B5EF4-FFF2-40B4-BE49-F238E27FC236}">
              <a16:creationId xmlns:a16="http://schemas.microsoft.com/office/drawing/2014/main" id="{156D2D6C-54A7-4DEB-8A8B-A5B123CA7268}"/>
            </a:ext>
          </a:extLst>
        </xdr:cNvPr>
        <xdr:cNvSpPr txBox="1"/>
      </xdr:nvSpPr>
      <xdr:spPr>
        <a:xfrm>
          <a:off x="2844800" y="1096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22606</xdr:rowOff>
    </xdr:from>
    <xdr:to>
      <xdr:col>11</xdr:col>
      <xdr:colOff>31750</xdr:colOff>
      <xdr:row>63</xdr:row>
      <xdr:rowOff>27432</xdr:rowOff>
    </xdr:to>
    <xdr:cxnSp macro="">
      <xdr:nvCxnSpPr>
        <xdr:cNvPr id="142" name="直線コネクタ 141">
          <a:extLst>
            <a:ext uri="{FF2B5EF4-FFF2-40B4-BE49-F238E27FC236}">
              <a16:creationId xmlns:a16="http://schemas.microsoft.com/office/drawing/2014/main" id="{CCEE764A-53EE-4296-B311-C3CFFD0F4DA8}"/>
            </a:ext>
          </a:extLst>
        </xdr:cNvPr>
        <xdr:cNvCxnSpPr/>
      </xdr:nvCxnSpPr>
      <xdr:spPr>
        <a:xfrm flipV="1">
          <a:off x="1447800" y="10823956"/>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116586</xdr:rowOff>
    </xdr:from>
    <xdr:to>
      <xdr:col>11</xdr:col>
      <xdr:colOff>82550</xdr:colOff>
      <xdr:row>64</xdr:row>
      <xdr:rowOff>46736</xdr:rowOff>
    </xdr:to>
    <xdr:sp macro="" textlink="">
      <xdr:nvSpPr>
        <xdr:cNvPr id="143" name="フローチャート: 判断 142">
          <a:extLst>
            <a:ext uri="{FF2B5EF4-FFF2-40B4-BE49-F238E27FC236}">
              <a16:creationId xmlns:a16="http://schemas.microsoft.com/office/drawing/2014/main" id="{8297E317-B687-48A8-9F21-9155550ED585}"/>
            </a:ext>
          </a:extLst>
        </xdr:cNvPr>
        <xdr:cNvSpPr/>
      </xdr:nvSpPr>
      <xdr:spPr>
        <a:xfrm>
          <a:off x="2286000" y="1091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31513</xdr:rowOff>
    </xdr:from>
    <xdr:ext cx="762000" cy="259045"/>
    <xdr:sp macro="" textlink="">
      <xdr:nvSpPr>
        <xdr:cNvPr id="144" name="テキスト ボックス 143">
          <a:extLst>
            <a:ext uri="{FF2B5EF4-FFF2-40B4-BE49-F238E27FC236}">
              <a16:creationId xmlns:a16="http://schemas.microsoft.com/office/drawing/2014/main" id="{50DA2D3A-90B9-412C-B4E9-BE6BF168FCB9}"/>
            </a:ext>
          </a:extLst>
        </xdr:cNvPr>
        <xdr:cNvSpPr txBox="1"/>
      </xdr:nvSpPr>
      <xdr:spPr>
        <a:xfrm>
          <a:off x="1955800" y="1100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116586</xdr:rowOff>
    </xdr:from>
    <xdr:to>
      <xdr:col>7</xdr:col>
      <xdr:colOff>31750</xdr:colOff>
      <xdr:row>64</xdr:row>
      <xdr:rowOff>46736</xdr:rowOff>
    </xdr:to>
    <xdr:sp macro="" textlink="">
      <xdr:nvSpPr>
        <xdr:cNvPr id="145" name="フローチャート: 判断 144">
          <a:extLst>
            <a:ext uri="{FF2B5EF4-FFF2-40B4-BE49-F238E27FC236}">
              <a16:creationId xmlns:a16="http://schemas.microsoft.com/office/drawing/2014/main" id="{6C47A7A1-8EB7-4180-BA28-B1FB95F33B70}"/>
            </a:ext>
          </a:extLst>
        </xdr:cNvPr>
        <xdr:cNvSpPr/>
      </xdr:nvSpPr>
      <xdr:spPr>
        <a:xfrm>
          <a:off x="1397000" y="1091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31513</xdr:rowOff>
    </xdr:from>
    <xdr:ext cx="762000" cy="259045"/>
    <xdr:sp macro="" textlink="">
      <xdr:nvSpPr>
        <xdr:cNvPr id="146" name="テキスト ボックス 145">
          <a:extLst>
            <a:ext uri="{FF2B5EF4-FFF2-40B4-BE49-F238E27FC236}">
              <a16:creationId xmlns:a16="http://schemas.microsoft.com/office/drawing/2014/main" id="{14EF7A37-E45B-4233-A1DC-4901FF56715F}"/>
            </a:ext>
          </a:extLst>
        </xdr:cNvPr>
        <xdr:cNvSpPr txBox="1"/>
      </xdr:nvSpPr>
      <xdr:spPr>
        <a:xfrm>
          <a:off x="1066800" y="1100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129D2A01-58D5-4605-AA81-758DAA7E7903}"/>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B597AB12-8C50-4F41-B008-50AF764C4A2E}"/>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E7863D15-F0E5-4190-9FEC-8DCF0CF5E26A}"/>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B5DBA626-2670-472A-AB9E-ADBBDC9DD93E}"/>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38E6970E-385F-4B16-8F6A-E396420CB294}"/>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80518</xdr:rowOff>
    </xdr:from>
    <xdr:to>
      <xdr:col>23</xdr:col>
      <xdr:colOff>184150</xdr:colOff>
      <xdr:row>63</xdr:row>
      <xdr:rowOff>10668</xdr:rowOff>
    </xdr:to>
    <xdr:sp macro="" textlink="">
      <xdr:nvSpPr>
        <xdr:cNvPr id="152" name="楕円 151">
          <a:extLst>
            <a:ext uri="{FF2B5EF4-FFF2-40B4-BE49-F238E27FC236}">
              <a16:creationId xmlns:a16="http://schemas.microsoft.com/office/drawing/2014/main" id="{47118DA6-2916-41F9-8EB9-8EFA22FD9BE4}"/>
            </a:ext>
          </a:extLst>
        </xdr:cNvPr>
        <xdr:cNvSpPr/>
      </xdr:nvSpPr>
      <xdr:spPr>
        <a:xfrm>
          <a:off x="4902200" y="1071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97045</xdr:rowOff>
    </xdr:from>
    <xdr:ext cx="762000" cy="259045"/>
    <xdr:sp macro="" textlink="">
      <xdr:nvSpPr>
        <xdr:cNvPr id="153" name="財政構造の弾力性該当値テキスト">
          <a:extLst>
            <a:ext uri="{FF2B5EF4-FFF2-40B4-BE49-F238E27FC236}">
              <a16:creationId xmlns:a16="http://schemas.microsoft.com/office/drawing/2014/main" id="{F10F2E3A-C71B-4C6C-AD3C-5C6A4417C87C}"/>
            </a:ext>
          </a:extLst>
        </xdr:cNvPr>
        <xdr:cNvSpPr txBox="1"/>
      </xdr:nvSpPr>
      <xdr:spPr>
        <a:xfrm>
          <a:off x="5041900" y="10555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136144</xdr:rowOff>
    </xdr:from>
    <xdr:to>
      <xdr:col>19</xdr:col>
      <xdr:colOff>184150</xdr:colOff>
      <xdr:row>62</xdr:row>
      <xdr:rowOff>66294</xdr:rowOff>
    </xdr:to>
    <xdr:sp macro="" textlink="">
      <xdr:nvSpPr>
        <xdr:cNvPr id="154" name="楕円 153">
          <a:extLst>
            <a:ext uri="{FF2B5EF4-FFF2-40B4-BE49-F238E27FC236}">
              <a16:creationId xmlns:a16="http://schemas.microsoft.com/office/drawing/2014/main" id="{0B435FE3-3811-43D6-A11D-77C24C6AC73C}"/>
            </a:ext>
          </a:extLst>
        </xdr:cNvPr>
        <xdr:cNvSpPr/>
      </xdr:nvSpPr>
      <xdr:spPr>
        <a:xfrm>
          <a:off x="4064000" y="1059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76471</xdr:rowOff>
    </xdr:from>
    <xdr:ext cx="736600" cy="259045"/>
    <xdr:sp macro="" textlink="">
      <xdr:nvSpPr>
        <xdr:cNvPr id="155" name="テキスト ボックス 154">
          <a:extLst>
            <a:ext uri="{FF2B5EF4-FFF2-40B4-BE49-F238E27FC236}">
              <a16:creationId xmlns:a16="http://schemas.microsoft.com/office/drawing/2014/main" id="{5FD63016-2D89-4E45-8811-F1BD541F4809}"/>
            </a:ext>
          </a:extLst>
        </xdr:cNvPr>
        <xdr:cNvSpPr txBox="1"/>
      </xdr:nvSpPr>
      <xdr:spPr>
        <a:xfrm>
          <a:off x="3733800" y="10363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157734</xdr:rowOff>
    </xdr:from>
    <xdr:to>
      <xdr:col>15</xdr:col>
      <xdr:colOff>133350</xdr:colOff>
      <xdr:row>63</xdr:row>
      <xdr:rowOff>87884</xdr:rowOff>
    </xdr:to>
    <xdr:sp macro="" textlink="">
      <xdr:nvSpPr>
        <xdr:cNvPr id="156" name="楕円 155">
          <a:extLst>
            <a:ext uri="{FF2B5EF4-FFF2-40B4-BE49-F238E27FC236}">
              <a16:creationId xmlns:a16="http://schemas.microsoft.com/office/drawing/2014/main" id="{7AD47295-F681-43CF-8996-FBB608FC62F2}"/>
            </a:ext>
          </a:extLst>
        </xdr:cNvPr>
        <xdr:cNvSpPr/>
      </xdr:nvSpPr>
      <xdr:spPr>
        <a:xfrm>
          <a:off x="3175000" y="1078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98061</xdr:rowOff>
    </xdr:from>
    <xdr:ext cx="762000" cy="259045"/>
    <xdr:sp macro="" textlink="">
      <xdr:nvSpPr>
        <xdr:cNvPr id="157" name="テキスト ボックス 156">
          <a:extLst>
            <a:ext uri="{FF2B5EF4-FFF2-40B4-BE49-F238E27FC236}">
              <a16:creationId xmlns:a16="http://schemas.microsoft.com/office/drawing/2014/main" id="{029ADE0D-F3BF-4701-A1EC-60A4721A0D44}"/>
            </a:ext>
          </a:extLst>
        </xdr:cNvPr>
        <xdr:cNvSpPr txBox="1"/>
      </xdr:nvSpPr>
      <xdr:spPr>
        <a:xfrm>
          <a:off x="2844800" y="10556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143256</xdr:rowOff>
    </xdr:from>
    <xdr:to>
      <xdr:col>11</xdr:col>
      <xdr:colOff>82550</xdr:colOff>
      <xdr:row>63</xdr:row>
      <xdr:rowOff>73406</xdr:rowOff>
    </xdr:to>
    <xdr:sp macro="" textlink="">
      <xdr:nvSpPr>
        <xdr:cNvPr id="158" name="楕円 157">
          <a:extLst>
            <a:ext uri="{FF2B5EF4-FFF2-40B4-BE49-F238E27FC236}">
              <a16:creationId xmlns:a16="http://schemas.microsoft.com/office/drawing/2014/main" id="{A91C9BA7-1784-460E-9898-24709B21003E}"/>
            </a:ext>
          </a:extLst>
        </xdr:cNvPr>
        <xdr:cNvSpPr/>
      </xdr:nvSpPr>
      <xdr:spPr>
        <a:xfrm>
          <a:off x="2286000" y="1077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83583</xdr:rowOff>
    </xdr:from>
    <xdr:ext cx="762000" cy="259045"/>
    <xdr:sp macro="" textlink="">
      <xdr:nvSpPr>
        <xdr:cNvPr id="159" name="テキスト ボックス 158">
          <a:extLst>
            <a:ext uri="{FF2B5EF4-FFF2-40B4-BE49-F238E27FC236}">
              <a16:creationId xmlns:a16="http://schemas.microsoft.com/office/drawing/2014/main" id="{2F39DCF4-D39C-44D9-B844-7619BC6ED661}"/>
            </a:ext>
          </a:extLst>
        </xdr:cNvPr>
        <xdr:cNvSpPr txBox="1"/>
      </xdr:nvSpPr>
      <xdr:spPr>
        <a:xfrm>
          <a:off x="1955800" y="1054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148082</xdr:rowOff>
    </xdr:from>
    <xdr:to>
      <xdr:col>7</xdr:col>
      <xdr:colOff>31750</xdr:colOff>
      <xdr:row>63</xdr:row>
      <xdr:rowOff>78232</xdr:rowOff>
    </xdr:to>
    <xdr:sp macro="" textlink="">
      <xdr:nvSpPr>
        <xdr:cNvPr id="160" name="楕円 159">
          <a:extLst>
            <a:ext uri="{FF2B5EF4-FFF2-40B4-BE49-F238E27FC236}">
              <a16:creationId xmlns:a16="http://schemas.microsoft.com/office/drawing/2014/main" id="{13D5EE90-0F6C-4C29-A4B0-6B5A9D3A4995}"/>
            </a:ext>
          </a:extLst>
        </xdr:cNvPr>
        <xdr:cNvSpPr/>
      </xdr:nvSpPr>
      <xdr:spPr>
        <a:xfrm>
          <a:off x="1397000" y="1077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88409</xdr:rowOff>
    </xdr:from>
    <xdr:ext cx="762000" cy="259045"/>
    <xdr:sp macro="" textlink="">
      <xdr:nvSpPr>
        <xdr:cNvPr id="161" name="テキスト ボックス 160">
          <a:extLst>
            <a:ext uri="{FF2B5EF4-FFF2-40B4-BE49-F238E27FC236}">
              <a16:creationId xmlns:a16="http://schemas.microsoft.com/office/drawing/2014/main" id="{F6CBB507-6130-4F29-878D-CD0AB2CA2E40}"/>
            </a:ext>
          </a:extLst>
        </xdr:cNvPr>
        <xdr:cNvSpPr txBox="1"/>
      </xdr:nvSpPr>
      <xdr:spPr>
        <a:xfrm>
          <a:off x="1066800" y="10546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94231A2A-3E7E-45AD-A83F-B749E7E7CA0C}"/>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384608D3-6067-473F-B53C-A4964A134F4A}"/>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E68E7F57-87FB-425B-949A-829E04FD3872}"/>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[146,106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659EC84E-26D9-429A-A886-E3F3DE936255}"/>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3F9FA24A-FDAE-4169-9523-C050AA823B8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FE322452-8CA8-4FC0-B35D-DE07C81FA352}"/>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7387E745-2729-4146-812F-6CFAA0E40F98}"/>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662E1480-A603-416A-8056-2DBD6AA26CA8}"/>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4CCC2C72-5081-4754-BC3E-E5340D697189}"/>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F195A38-B19E-49E5-90C6-1D995B4A4CDE}"/>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6762CA69-25E0-41B3-BD0D-C7B4125B98BB}"/>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33F087B2-1AD0-45C5-A3C5-B4A7A3FE7ADE}"/>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8B74C081-86B5-490C-8072-4F6BD7700F4A}"/>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件費、物件費及び維持補修費の合計額の人口１人当たりの金額が類似団体平均を下回っているのは、主に人件費が要因となっている。これは主に定員管理計画に基づき計画的な職員採用に努めてきたことで、定員管理の状況にもあるとおり人口</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人当たり職員数が類似団体より少なくなっているためである。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今後も、コスト削減を意識しながら、事業推進に努めていく。</a:t>
          </a: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36677EDE-C689-448B-ADA0-9335AC4B1CA1}"/>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985EE715-A248-4A48-B548-4D4E1B682B07}"/>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B99D062C-4FB5-4510-BA05-3B8EACB1BC1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2B68FAF8-B6A8-4972-9486-59BB18DAE6D9}"/>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A6F68D4B-B808-4D50-8EA1-7F2B2B3E4A5F}"/>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8C5F10D4-9B74-494E-8B0A-65C0D2AAFF0C}"/>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0FB36468-15C7-4B05-ACE0-92A99FB61065}"/>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C5CED219-32C6-4604-8747-465E433A4608}"/>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2382670D-3237-40D3-B7E7-3D1778493FD3}"/>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4B0976E4-1DAB-4F99-866D-E85B02B1A51E}"/>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A5C59742-0733-4050-A933-B2CD9D583C54}"/>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AD0BB26B-04F8-4E0C-868A-44108A97E28B}"/>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C972DD19-0090-4A96-A0D4-E7E39168E819}"/>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0F97F592-5669-4B48-90EC-5BE1F0C64A16}"/>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42A18718-1ACC-42A7-ACCF-E3E825A7B90A}"/>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F6B563A0-251E-4CD5-ACA2-EA258FE2FB9A}"/>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9250DDB0-887C-4827-A89F-03DBFF24C30E}"/>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668D4AB0-735E-4CE5-B4F5-7392862594AB}"/>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168805</xdr:rowOff>
    </xdr:from>
    <xdr:to>
      <xdr:col>23</xdr:col>
      <xdr:colOff>133350</xdr:colOff>
      <xdr:row>89</xdr:row>
      <xdr:rowOff>107107</xdr:rowOff>
    </xdr:to>
    <xdr:cxnSp macro="">
      <xdr:nvCxnSpPr>
        <xdr:cNvPr id="193" name="直線コネクタ 192">
          <a:extLst>
            <a:ext uri="{FF2B5EF4-FFF2-40B4-BE49-F238E27FC236}">
              <a16:creationId xmlns:a16="http://schemas.microsoft.com/office/drawing/2014/main" id="{A65E53D7-0E1B-45E8-8B5D-C26C2B5E8C24}"/>
            </a:ext>
          </a:extLst>
        </xdr:cNvPr>
        <xdr:cNvCxnSpPr/>
      </xdr:nvCxnSpPr>
      <xdr:spPr>
        <a:xfrm flipV="1">
          <a:off x="4953000" y="13884805"/>
          <a:ext cx="0" cy="14813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79184</xdr:rowOff>
    </xdr:from>
    <xdr:ext cx="762000" cy="259045"/>
    <xdr:sp macro="" textlink="">
      <xdr:nvSpPr>
        <xdr:cNvPr id="194" name="人件費・物件費等の状況最小値テキスト">
          <a:extLst>
            <a:ext uri="{FF2B5EF4-FFF2-40B4-BE49-F238E27FC236}">
              <a16:creationId xmlns:a16="http://schemas.microsoft.com/office/drawing/2014/main" id="{B2300A2B-2851-49B0-9251-32B400016311}"/>
            </a:ext>
          </a:extLst>
        </xdr:cNvPr>
        <xdr:cNvSpPr txBox="1"/>
      </xdr:nvSpPr>
      <xdr:spPr>
        <a:xfrm>
          <a:off x="5041900" y="15338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107107</xdr:rowOff>
    </xdr:from>
    <xdr:to>
      <xdr:col>24</xdr:col>
      <xdr:colOff>12700</xdr:colOff>
      <xdr:row>89</xdr:row>
      <xdr:rowOff>107107</xdr:rowOff>
    </xdr:to>
    <xdr:cxnSp macro="">
      <xdr:nvCxnSpPr>
        <xdr:cNvPr id="195" name="直線コネクタ 194">
          <a:extLst>
            <a:ext uri="{FF2B5EF4-FFF2-40B4-BE49-F238E27FC236}">
              <a16:creationId xmlns:a16="http://schemas.microsoft.com/office/drawing/2014/main" id="{115710AF-B2E1-4323-BA24-6635EA336BEA}"/>
            </a:ext>
          </a:extLst>
        </xdr:cNvPr>
        <xdr:cNvCxnSpPr/>
      </xdr:nvCxnSpPr>
      <xdr:spPr>
        <a:xfrm>
          <a:off x="4864100" y="15366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83732</xdr:rowOff>
    </xdr:from>
    <xdr:ext cx="762000" cy="259045"/>
    <xdr:sp macro="" textlink="">
      <xdr:nvSpPr>
        <xdr:cNvPr id="196" name="人件費・物件費等の状況最大値テキスト">
          <a:extLst>
            <a:ext uri="{FF2B5EF4-FFF2-40B4-BE49-F238E27FC236}">
              <a16:creationId xmlns:a16="http://schemas.microsoft.com/office/drawing/2014/main" id="{721A51AA-0F04-4421-9229-39934B3410CA}"/>
            </a:ext>
          </a:extLst>
        </xdr:cNvPr>
        <xdr:cNvSpPr txBox="1"/>
      </xdr:nvSpPr>
      <xdr:spPr>
        <a:xfrm>
          <a:off x="5041900" y="13628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168805</xdr:rowOff>
    </xdr:from>
    <xdr:to>
      <xdr:col>24</xdr:col>
      <xdr:colOff>12700</xdr:colOff>
      <xdr:row>80</xdr:row>
      <xdr:rowOff>168805</xdr:rowOff>
    </xdr:to>
    <xdr:cxnSp macro="">
      <xdr:nvCxnSpPr>
        <xdr:cNvPr id="197" name="直線コネクタ 196">
          <a:extLst>
            <a:ext uri="{FF2B5EF4-FFF2-40B4-BE49-F238E27FC236}">
              <a16:creationId xmlns:a16="http://schemas.microsoft.com/office/drawing/2014/main" id="{C14C0BC8-9D2A-46E9-8A2E-DC1D3797397E}"/>
            </a:ext>
          </a:extLst>
        </xdr:cNvPr>
        <xdr:cNvCxnSpPr/>
      </xdr:nvCxnSpPr>
      <xdr:spPr>
        <a:xfrm>
          <a:off x="4864100" y="13884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14002</xdr:rowOff>
    </xdr:from>
    <xdr:to>
      <xdr:col>23</xdr:col>
      <xdr:colOff>133350</xdr:colOff>
      <xdr:row>81</xdr:row>
      <xdr:rowOff>14698</xdr:rowOff>
    </xdr:to>
    <xdr:cxnSp macro="">
      <xdr:nvCxnSpPr>
        <xdr:cNvPr id="198" name="直線コネクタ 197">
          <a:extLst>
            <a:ext uri="{FF2B5EF4-FFF2-40B4-BE49-F238E27FC236}">
              <a16:creationId xmlns:a16="http://schemas.microsoft.com/office/drawing/2014/main" id="{1C67FE21-35B9-4793-9B69-27DC49B9006F}"/>
            </a:ext>
          </a:extLst>
        </xdr:cNvPr>
        <xdr:cNvCxnSpPr/>
      </xdr:nvCxnSpPr>
      <xdr:spPr>
        <a:xfrm>
          <a:off x="4114800" y="13901452"/>
          <a:ext cx="838200" cy="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166386</xdr:rowOff>
    </xdr:from>
    <xdr:ext cx="762000" cy="259045"/>
    <xdr:sp macro="" textlink="">
      <xdr:nvSpPr>
        <xdr:cNvPr id="199" name="人件費・物件費等の状況平均値テキスト">
          <a:extLst>
            <a:ext uri="{FF2B5EF4-FFF2-40B4-BE49-F238E27FC236}">
              <a16:creationId xmlns:a16="http://schemas.microsoft.com/office/drawing/2014/main" id="{99424FEC-0B62-40EF-B175-20D84E4ECDD1}"/>
            </a:ext>
          </a:extLst>
        </xdr:cNvPr>
        <xdr:cNvSpPr txBox="1"/>
      </xdr:nvSpPr>
      <xdr:spPr>
        <a:xfrm>
          <a:off x="5041900" y="140538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22859</xdr:rowOff>
    </xdr:from>
    <xdr:to>
      <xdr:col>23</xdr:col>
      <xdr:colOff>184150</xdr:colOff>
      <xdr:row>82</xdr:row>
      <xdr:rowOff>124459</xdr:rowOff>
    </xdr:to>
    <xdr:sp macro="" textlink="">
      <xdr:nvSpPr>
        <xdr:cNvPr id="200" name="フローチャート: 判断 199">
          <a:extLst>
            <a:ext uri="{FF2B5EF4-FFF2-40B4-BE49-F238E27FC236}">
              <a16:creationId xmlns:a16="http://schemas.microsoft.com/office/drawing/2014/main" id="{9D91966B-FA60-4516-BD73-C2069FFB3580}"/>
            </a:ext>
          </a:extLst>
        </xdr:cNvPr>
        <xdr:cNvSpPr/>
      </xdr:nvSpPr>
      <xdr:spPr>
        <a:xfrm>
          <a:off x="4902200" y="1408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14002</xdr:rowOff>
    </xdr:from>
    <xdr:to>
      <xdr:col>19</xdr:col>
      <xdr:colOff>133350</xdr:colOff>
      <xdr:row>81</xdr:row>
      <xdr:rowOff>37609</xdr:rowOff>
    </xdr:to>
    <xdr:cxnSp macro="">
      <xdr:nvCxnSpPr>
        <xdr:cNvPr id="201" name="直線コネクタ 200">
          <a:extLst>
            <a:ext uri="{FF2B5EF4-FFF2-40B4-BE49-F238E27FC236}">
              <a16:creationId xmlns:a16="http://schemas.microsoft.com/office/drawing/2014/main" id="{7B8CD513-09AA-4163-9D4F-23381AEA52ED}"/>
            </a:ext>
          </a:extLst>
        </xdr:cNvPr>
        <xdr:cNvCxnSpPr/>
      </xdr:nvCxnSpPr>
      <xdr:spPr>
        <a:xfrm flipV="1">
          <a:off x="3225800" y="13901452"/>
          <a:ext cx="889000" cy="23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166635</xdr:rowOff>
    </xdr:from>
    <xdr:to>
      <xdr:col>19</xdr:col>
      <xdr:colOff>184150</xdr:colOff>
      <xdr:row>82</xdr:row>
      <xdr:rowOff>96785</xdr:rowOff>
    </xdr:to>
    <xdr:sp macro="" textlink="">
      <xdr:nvSpPr>
        <xdr:cNvPr id="202" name="フローチャート: 判断 201">
          <a:extLst>
            <a:ext uri="{FF2B5EF4-FFF2-40B4-BE49-F238E27FC236}">
              <a16:creationId xmlns:a16="http://schemas.microsoft.com/office/drawing/2014/main" id="{71CECCEE-409E-45D9-B0AC-85F5A87C1AA4}"/>
            </a:ext>
          </a:extLst>
        </xdr:cNvPr>
        <xdr:cNvSpPr/>
      </xdr:nvSpPr>
      <xdr:spPr>
        <a:xfrm>
          <a:off x="4064000" y="1405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81562</xdr:rowOff>
    </xdr:from>
    <xdr:ext cx="736600" cy="259045"/>
    <xdr:sp macro="" textlink="">
      <xdr:nvSpPr>
        <xdr:cNvPr id="203" name="テキスト ボックス 202">
          <a:extLst>
            <a:ext uri="{FF2B5EF4-FFF2-40B4-BE49-F238E27FC236}">
              <a16:creationId xmlns:a16="http://schemas.microsoft.com/office/drawing/2014/main" id="{60C814BE-DBE7-4FD0-8DB5-EAB5BDC362BD}"/>
            </a:ext>
          </a:extLst>
        </xdr:cNvPr>
        <xdr:cNvSpPr txBox="1"/>
      </xdr:nvSpPr>
      <xdr:spPr>
        <a:xfrm>
          <a:off x="3733800" y="14140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5815</xdr:rowOff>
    </xdr:from>
    <xdr:to>
      <xdr:col>15</xdr:col>
      <xdr:colOff>82550</xdr:colOff>
      <xdr:row>81</xdr:row>
      <xdr:rowOff>37609</xdr:rowOff>
    </xdr:to>
    <xdr:cxnSp macro="">
      <xdr:nvCxnSpPr>
        <xdr:cNvPr id="204" name="直線コネクタ 203">
          <a:extLst>
            <a:ext uri="{FF2B5EF4-FFF2-40B4-BE49-F238E27FC236}">
              <a16:creationId xmlns:a16="http://schemas.microsoft.com/office/drawing/2014/main" id="{D0F390DB-71C3-439B-80C8-23C315373FBD}"/>
            </a:ext>
          </a:extLst>
        </xdr:cNvPr>
        <xdr:cNvCxnSpPr/>
      </xdr:nvCxnSpPr>
      <xdr:spPr>
        <a:xfrm>
          <a:off x="2336800" y="13893265"/>
          <a:ext cx="889000" cy="31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129502</xdr:rowOff>
    </xdr:from>
    <xdr:to>
      <xdr:col>15</xdr:col>
      <xdr:colOff>133350</xdr:colOff>
      <xdr:row>82</xdr:row>
      <xdr:rowOff>59652</xdr:rowOff>
    </xdr:to>
    <xdr:sp macro="" textlink="">
      <xdr:nvSpPr>
        <xdr:cNvPr id="205" name="フローチャート: 判断 204">
          <a:extLst>
            <a:ext uri="{FF2B5EF4-FFF2-40B4-BE49-F238E27FC236}">
              <a16:creationId xmlns:a16="http://schemas.microsoft.com/office/drawing/2014/main" id="{A1145469-B1C9-4F7C-8817-40170C84A8BD}"/>
            </a:ext>
          </a:extLst>
        </xdr:cNvPr>
        <xdr:cNvSpPr/>
      </xdr:nvSpPr>
      <xdr:spPr>
        <a:xfrm>
          <a:off x="3175000" y="14016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44429</xdr:rowOff>
    </xdr:from>
    <xdr:ext cx="762000" cy="259045"/>
    <xdr:sp macro="" textlink="">
      <xdr:nvSpPr>
        <xdr:cNvPr id="206" name="テキスト ボックス 205">
          <a:extLst>
            <a:ext uri="{FF2B5EF4-FFF2-40B4-BE49-F238E27FC236}">
              <a16:creationId xmlns:a16="http://schemas.microsoft.com/office/drawing/2014/main" id="{5133CD09-C999-453A-A825-611B97EB3E9E}"/>
            </a:ext>
          </a:extLst>
        </xdr:cNvPr>
        <xdr:cNvSpPr txBox="1"/>
      </xdr:nvSpPr>
      <xdr:spPr>
        <a:xfrm>
          <a:off x="2844800" y="14103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5815</xdr:rowOff>
    </xdr:from>
    <xdr:to>
      <xdr:col>11</xdr:col>
      <xdr:colOff>31750</xdr:colOff>
      <xdr:row>81</xdr:row>
      <xdr:rowOff>10720</xdr:rowOff>
    </xdr:to>
    <xdr:cxnSp macro="">
      <xdr:nvCxnSpPr>
        <xdr:cNvPr id="207" name="直線コネクタ 206">
          <a:extLst>
            <a:ext uri="{FF2B5EF4-FFF2-40B4-BE49-F238E27FC236}">
              <a16:creationId xmlns:a16="http://schemas.microsoft.com/office/drawing/2014/main" id="{8D0DAC93-22E4-41A1-AF53-6BFBD05CD7FD}"/>
            </a:ext>
          </a:extLst>
        </xdr:cNvPr>
        <xdr:cNvCxnSpPr/>
      </xdr:nvCxnSpPr>
      <xdr:spPr>
        <a:xfrm flipV="1">
          <a:off x="1447800" y="13893265"/>
          <a:ext cx="889000" cy="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106769</xdr:rowOff>
    </xdr:from>
    <xdr:to>
      <xdr:col>11</xdr:col>
      <xdr:colOff>82550</xdr:colOff>
      <xdr:row>82</xdr:row>
      <xdr:rowOff>36919</xdr:rowOff>
    </xdr:to>
    <xdr:sp macro="" textlink="">
      <xdr:nvSpPr>
        <xdr:cNvPr id="208" name="フローチャート: 判断 207">
          <a:extLst>
            <a:ext uri="{FF2B5EF4-FFF2-40B4-BE49-F238E27FC236}">
              <a16:creationId xmlns:a16="http://schemas.microsoft.com/office/drawing/2014/main" id="{AA64D91A-C913-42CC-B9B8-C30FAA3DB5A4}"/>
            </a:ext>
          </a:extLst>
        </xdr:cNvPr>
        <xdr:cNvSpPr/>
      </xdr:nvSpPr>
      <xdr:spPr>
        <a:xfrm>
          <a:off x="2286000" y="1399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21696</xdr:rowOff>
    </xdr:from>
    <xdr:ext cx="762000" cy="259045"/>
    <xdr:sp macro="" textlink="">
      <xdr:nvSpPr>
        <xdr:cNvPr id="209" name="テキスト ボックス 208">
          <a:extLst>
            <a:ext uri="{FF2B5EF4-FFF2-40B4-BE49-F238E27FC236}">
              <a16:creationId xmlns:a16="http://schemas.microsoft.com/office/drawing/2014/main" id="{43EF77CB-362A-46EC-8B87-E566E0AA609D}"/>
            </a:ext>
          </a:extLst>
        </xdr:cNvPr>
        <xdr:cNvSpPr txBox="1"/>
      </xdr:nvSpPr>
      <xdr:spPr>
        <a:xfrm>
          <a:off x="1955800" y="14080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60570</xdr:rowOff>
    </xdr:from>
    <xdr:to>
      <xdr:col>7</xdr:col>
      <xdr:colOff>31750</xdr:colOff>
      <xdr:row>81</xdr:row>
      <xdr:rowOff>162170</xdr:rowOff>
    </xdr:to>
    <xdr:sp macro="" textlink="">
      <xdr:nvSpPr>
        <xdr:cNvPr id="210" name="フローチャート: 判断 209">
          <a:extLst>
            <a:ext uri="{FF2B5EF4-FFF2-40B4-BE49-F238E27FC236}">
              <a16:creationId xmlns:a16="http://schemas.microsoft.com/office/drawing/2014/main" id="{5B56682D-9AAA-4277-923D-C83458860394}"/>
            </a:ext>
          </a:extLst>
        </xdr:cNvPr>
        <xdr:cNvSpPr/>
      </xdr:nvSpPr>
      <xdr:spPr>
        <a:xfrm>
          <a:off x="1397000" y="13948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146947</xdr:rowOff>
    </xdr:from>
    <xdr:ext cx="762000" cy="259045"/>
    <xdr:sp macro="" textlink="">
      <xdr:nvSpPr>
        <xdr:cNvPr id="211" name="テキスト ボックス 210">
          <a:extLst>
            <a:ext uri="{FF2B5EF4-FFF2-40B4-BE49-F238E27FC236}">
              <a16:creationId xmlns:a16="http://schemas.microsoft.com/office/drawing/2014/main" id="{87DAB553-E893-4984-A2BD-32FDD906475D}"/>
            </a:ext>
          </a:extLst>
        </xdr:cNvPr>
        <xdr:cNvSpPr txBox="1"/>
      </xdr:nvSpPr>
      <xdr:spPr>
        <a:xfrm>
          <a:off x="1066800" y="140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6BECC44D-3CC3-4A18-B9DA-5446C807247F}"/>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BCD43599-ED8A-43EB-AC3F-8C5F2F2FC188}"/>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3C9CE0B0-3F20-48F5-8AF6-BFA88730A26E}"/>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61DAA003-1469-4A1E-A492-8134CEE44D53}"/>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430AB801-962A-4089-A61D-449BA785CC92}"/>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135348</xdr:rowOff>
    </xdr:from>
    <xdr:to>
      <xdr:col>23</xdr:col>
      <xdr:colOff>184150</xdr:colOff>
      <xdr:row>81</xdr:row>
      <xdr:rowOff>65498</xdr:rowOff>
    </xdr:to>
    <xdr:sp macro="" textlink="">
      <xdr:nvSpPr>
        <xdr:cNvPr id="217" name="楕円 216">
          <a:extLst>
            <a:ext uri="{FF2B5EF4-FFF2-40B4-BE49-F238E27FC236}">
              <a16:creationId xmlns:a16="http://schemas.microsoft.com/office/drawing/2014/main" id="{E43322B5-8464-475E-B515-F9C592CCF325}"/>
            </a:ext>
          </a:extLst>
        </xdr:cNvPr>
        <xdr:cNvSpPr/>
      </xdr:nvSpPr>
      <xdr:spPr>
        <a:xfrm>
          <a:off x="4902200" y="13851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56625</xdr:rowOff>
    </xdr:from>
    <xdr:ext cx="762000" cy="259045"/>
    <xdr:sp macro="" textlink="">
      <xdr:nvSpPr>
        <xdr:cNvPr id="218" name="人件費・物件費等の状況該当値テキスト">
          <a:extLst>
            <a:ext uri="{FF2B5EF4-FFF2-40B4-BE49-F238E27FC236}">
              <a16:creationId xmlns:a16="http://schemas.microsoft.com/office/drawing/2014/main" id="{C4424521-21E5-48E2-9634-1064AC4983DA}"/>
            </a:ext>
          </a:extLst>
        </xdr:cNvPr>
        <xdr:cNvSpPr txBox="1"/>
      </xdr:nvSpPr>
      <xdr:spPr>
        <a:xfrm>
          <a:off x="5041900" y="13772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134652</xdr:rowOff>
    </xdr:from>
    <xdr:to>
      <xdr:col>19</xdr:col>
      <xdr:colOff>184150</xdr:colOff>
      <xdr:row>81</xdr:row>
      <xdr:rowOff>64802</xdr:rowOff>
    </xdr:to>
    <xdr:sp macro="" textlink="">
      <xdr:nvSpPr>
        <xdr:cNvPr id="219" name="楕円 218">
          <a:extLst>
            <a:ext uri="{FF2B5EF4-FFF2-40B4-BE49-F238E27FC236}">
              <a16:creationId xmlns:a16="http://schemas.microsoft.com/office/drawing/2014/main" id="{3E0DA1EB-4033-4437-9A7E-B778CC4DF3E1}"/>
            </a:ext>
          </a:extLst>
        </xdr:cNvPr>
        <xdr:cNvSpPr/>
      </xdr:nvSpPr>
      <xdr:spPr>
        <a:xfrm>
          <a:off x="4064000" y="13850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74979</xdr:rowOff>
    </xdr:from>
    <xdr:ext cx="736600" cy="259045"/>
    <xdr:sp macro="" textlink="">
      <xdr:nvSpPr>
        <xdr:cNvPr id="220" name="テキスト ボックス 219">
          <a:extLst>
            <a:ext uri="{FF2B5EF4-FFF2-40B4-BE49-F238E27FC236}">
              <a16:creationId xmlns:a16="http://schemas.microsoft.com/office/drawing/2014/main" id="{702A533A-4AC9-4210-AA0D-D74678DC6354}"/>
            </a:ext>
          </a:extLst>
        </xdr:cNvPr>
        <xdr:cNvSpPr txBox="1"/>
      </xdr:nvSpPr>
      <xdr:spPr>
        <a:xfrm>
          <a:off x="3733800" y="13619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158259</xdr:rowOff>
    </xdr:from>
    <xdr:to>
      <xdr:col>15</xdr:col>
      <xdr:colOff>133350</xdr:colOff>
      <xdr:row>81</xdr:row>
      <xdr:rowOff>88409</xdr:rowOff>
    </xdr:to>
    <xdr:sp macro="" textlink="">
      <xdr:nvSpPr>
        <xdr:cNvPr id="221" name="楕円 220">
          <a:extLst>
            <a:ext uri="{FF2B5EF4-FFF2-40B4-BE49-F238E27FC236}">
              <a16:creationId xmlns:a16="http://schemas.microsoft.com/office/drawing/2014/main" id="{311FB558-F62B-46C4-B26F-C0785A74C10E}"/>
            </a:ext>
          </a:extLst>
        </xdr:cNvPr>
        <xdr:cNvSpPr/>
      </xdr:nvSpPr>
      <xdr:spPr>
        <a:xfrm>
          <a:off x="3175000" y="13874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98586</xdr:rowOff>
    </xdr:from>
    <xdr:ext cx="762000" cy="259045"/>
    <xdr:sp macro="" textlink="">
      <xdr:nvSpPr>
        <xdr:cNvPr id="222" name="テキスト ボックス 221">
          <a:extLst>
            <a:ext uri="{FF2B5EF4-FFF2-40B4-BE49-F238E27FC236}">
              <a16:creationId xmlns:a16="http://schemas.microsoft.com/office/drawing/2014/main" id="{E3EBBD55-DED2-4F87-A00D-FC45F22F6F6C}"/>
            </a:ext>
          </a:extLst>
        </xdr:cNvPr>
        <xdr:cNvSpPr txBox="1"/>
      </xdr:nvSpPr>
      <xdr:spPr>
        <a:xfrm>
          <a:off x="2844800" y="13643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126465</xdr:rowOff>
    </xdr:from>
    <xdr:to>
      <xdr:col>11</xdr:col>
      <xdr:colOff>82550</xdr:colOff>
      <xdr:row>81</xdr:row>
      <xdr:rowOff>56615</xdr:rowOff>
    </xdr:to>
    <xdr:sp macro="" textlink="">
      <xdr:nvSpPr>
        <xdr:cNvPr id="223" name="楕円 222">
          <a:extLst>
            <a:ext uri="{FF2B5EF4-FFF2-40B4-BE49-F238E27FC236}">
              <a16:creationId xmlns:a16="http://schemas.microsoft.com/office/drawing/2014/main" id="{82CB8CD1-AED5-484F-A7ED-46B7D115CB33}"/>
            </a:ext>
          </a:extLst>
        </xdr:cNvPr>
        <xdr:cNvSpPr/>
      </xdr:nvSpPr>
      <xdr:spPr>
        <a:xfrm>
          <a:off x="2286000" y="1384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66792</xdr:rowOff>
    </xdr:from>
    <xdr:ext cx="762000" cy="259045"/>
    <xdr:sp macro="" textlink="">
      <xdr:nvSpPr>
        <xdr:cNvPr id="224" name="テキスト ボックス 223">
          <a:extLst>
            <a:ext uri="{FF2B5EF4-FFF2-40B4-BE49-F238E27FC236}">
              <a16:creationId xmlns:a16="http://schemas.microsoft.com/office/drawing/2014/main" id="{3D38576E-1C33-4349-A7E3-ECA937136436}"/>
            </a:ext>
          </a:extLst>
        </xdr:cNvPr>
        <xdr:cNvSpPr txBox="1"/>
      </xdr:nvSpPr>
      <xdr:spPr>
        <a:xfrm>
          <a:off x="1955800" y="13611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131370</xdr:rowOff>
    </xdr:from>
    <xdr:to>
      <xdr:col>7</xdr:col>
      <xdr:colOff>31750</xdr:colOff>
      <xdr:row>81</xdr:row>
      <xdr:rowOff>61520</xdr:rowOff>
    </xdr:to>
    <xdr:sp macro="" textlink="">
      <xdr:nvSpPr>
        <xdr:cNvPr id="225" name="楕円 224">
          <a:extLst>
            <a:ext uri="{FF2B5EF4-FFF2-40B4-BE49-F238E27FC236}">
              <a16:creationId xmlns:a16="http://schemas.microsoft.com/office/drawing/2014/main" id="{212A919D-5A33-41B0-9630-38E9EA499F8F}"/>
            </a:ext>
          </a:extLst>
        </xdr:cNvPr>
        <xdr:cNvSpPr/>
      </xdr:nvSpPr>
      <xdr:spPr>
        <a:xfrm>
          <a:off x="1397000" y="1384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71697</xdr:rowOff>
    </xdr:from>
    <xdr:ext cx="762000" cy="259045"/>
    <xdr:sp macro="" textlink="">
      <xdr:nvSpPr>
        <xdr:cNvPr id="226" name="テキスト ボックス 225">
          <a:extLst>
            <a:ext uri="{FF2B5EF4-FFF2-40B4-BE49-F238E27FC236}">
              <a16:creationId xmlns:a16="http://schemas.microsoft.com/office/drawing/2014/main" id="{6FB9D094-1E80-42ED-981B-3014C72606D3}"/>
            </a:ext>
          </a:extLst>
        </xdr:cNvPr>
        <xdr:cNvSpPr txBox="1"/>
      </xdr:nvSpPr>
      <xdr:spPr>
        <a:xfrm>
          <a:off x="1066800" y="13616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AC6D4655-AC38-4B3C-A306-066D1C3502DB}"/>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5F0CF879-E49D-4D6C-AFBA-833D37EAB161}"/>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4F4A56A8-93F2-485D-BBE9-B7EDE9E8234F}"/>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6987F014-384D-407D-B9E8-A21A8BFAB10D}"/>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0A44448B-C663-4A7A-AA7F-EAB7F599A2FA}"/>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7EA4E2E8-0C53-4338-85D5-9288D1214951}"/>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56B8807E-B80D-4F11-A34E-43C8689C408E}"/>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69EF276C-8607-4EE7-8D4C-6579C1E9EE72}"/>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14B625A7-2ADE-478A-A18D-41370D72EA31}"/>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AF50877E-DD73-4F59-97FE-F15838875D52}"/>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9BA01ADF-9EF0-4C5E-A2E7-3017870079A6}"/>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FB706623-3F01-4A17-ADC9-9F9C1C8CF827}"/>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86B161BF-31F2-4D94-B5BB-6ACC9D284825}"/>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年齢構成の偏りや、料表の構造の違いにより、類似団体平均を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ている。給料表は福島県のものを準拠しており、福島県の給料表は国の給料表と異なっていることも要因となっている。また、職員数が類似団体より少ないため、年齢構成の偏りによる変動が大きく、近年は増減を繰り返しているが、今後も給与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1835A91A-AEEE-4F15-BACF-EC1F21599CF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55233741-3352-4032-8FB6-0BB20E98D6E8}"/>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2" name="直線コネクタ 241">
          <a:extLst>
            <a:ext uri="{FF2B5EF4-FFF2-40B4-BE49-F238E27FC236}">
              <a16:creationId xmlns:a16="http://schemas.microsoft.com/office/drawing/2014/main" id="{4B5F5AA0-2A2F-40E0-9072-ED423A5E223B}"/>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3" name="テキスト ボックス 242">
          <a:extLst>
            <a:ext uri="{FF2B5EF4-FFF2-40B4-BE49-F238E27FC236}">
              <a16:creationId xmlns:a16="http://schemas.microsoft.com/office/drawing/2014/main" id="{8DF29A5D-DA7B-4C4F-A9C2-7134ACD04F91}"/>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4" name="直線コネクタ 243">
          <a:extLst>
            <a:ext uri="{FF2B5EF4-FFF2-40B4-BE49-F238E27FC236}">
              <a16:creationId xmlns:a16="http://schemas.microsoft.com/office/drawing/2014/main" id="{D96FEFAC-DC19-44E0-AEED-35740079540B}"/>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5" name="テキスト ボックス 244">
          <a:extLst>
            <a:ext uri="{FF2B5EF4-FFF2-40B4-BE49-F238E27FC236}">
              <a16:creationId xmlns:a16="http://schemas.microsoft.com/office/drawing/2014/main" id="{BAE75128-F2B2-4098-8FC2-D2F690F4CF1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a:extLst>
            <a:ext uri="{FF2B5EF4-FFF2-40B4-BE49-F238E27FC236}">
              <a16:creationId xmlns:a16="http://schemas.microsoft.com/office/drawing/2014/main" id="{F362F9A0-6564-4804-8E8C-8D81A1CDDA1D}"/>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a:extLst>
            <a:ext uri="{FF2B5EF4-FFF2-40B4-BE49-F238E27FC236}">
              <a16:creationId xmlns:a16="http://schemas.microsoft.com/office/drawing/2014/main" id="{A04AEE67-5D49-42C7-B4E2-CB33749DB4C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8" name="直線コネクタ 247">
          <a:extLst>
            <a:ext uri="{FF2B5EF4-FFF2-40B4-BE49-F238E27FC236}">
              <a16:creationId xmlns:a16="http://schemas.microsoft.com/office/drawing/2014/main" id="{6E5FBAD1-ADE7-4236-8FDD-872A2BC556D7}"/>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9" name="テキスト ボックス 248">
          <a:extLst>
            <a:ext uri="{FF2B5EF4-FFF2-40B4-BE49-F238E27FC236}">
              <a16:creationId xmlns:a16="http://schemas.microsoft.com/office/drawing/2014/main" id="{55484D61-7D04-450D-A8DD-BDA286FF6195}"/>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0" name="直線コネクタ 249">
          <a:extLst>
            <a:ext uri="{FF2B5EF4-FFF2-40B4-BE49-F238E27FC236}">
              <a16:creationId xmlns:a16="http://schemas.microsoft.com/office/drawing/2014/main" id="{BD270EFB-ACE6-47FB-BD85-8FB02BAD904F}"/>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1" name="テキスト ボックス 250">
          <a:extLst>
            <a:ext uri="{FF2B5EF4-FFF2-40B4-BE49-F238E27FC236}">
              <a16:creationId xmlns:a16="http://schemas.microsoft.com/office/drawing/2014/main" id="{B8FE5BD4-3709-4BE3-BD3B-BC9921AC0E21}"/>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1642F4FE-6B15-42B8-AC5A-870834930FA9}"/>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9BC90E65-0FB2-438B-8998-6010418E2186}"/>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AD752943-74F7-404A-A44E-D5BD96FA6571}"/>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31045</xdr:rowOff>
    </xdr:from>
    <xdr:to>
      <xdr:col>81</xdr:col>
      <xdr:colOff>44450</xdr:colOff>
      <xdr:row>89</xdr:row>
      <xdr:rowOff>163689</xdr:rowOff>
    </xdr:to>
    <xdr:cxnSp macro="">
      <xdr:nvCxnSpPr>
        <xdr:cNvPr id="255" name="直線コネクタ 254">
          <a:extLst>
            <a:ext uri="{FF2B5EF4-FFF2-40B4-BE49-F238E27FC236}">
              <a16:creationId xmlns:a16="http://schemas.microsoft.com/office/drawing/2014/main" id="{EAFA839B-8539-494F-86E6-A6B0892AC5CD}"/>
            </a:ext>
          </a:extLst>
        </xdr:cNvPr>
        <xdr:cNvCxnSpPr/>
      </xdr:nvCxnSpPr>
      <xdr:spPr>
        <a:xfrm flipV="1">
          <a:off x="17018000" y="13747045"/>
          <a:ext cx="0" cy="16756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135766</xdr:rowOff>
    </xdr:from>
    <xdr:ext cx="762000" cy="259045"/>
    <xdr:sp macro="" textlink="">
      <xdr:nvSpPr>
        <xdr:cNvPr id="256" name="給与水準   （国との比較）最小値テキスト">
          <a:extLst>
            <a:ext uri="{FF2B5EF4-FFF2-40B4-BE49-F238E27FC236}">
              <a16:creationId xmlns:a16="http://schemas.microsoft.com/office/drawing/2014/main" id="{D02C6215-6C22-4CC7-8C56-189161D7E77E}"/>
            </a:ext>
          </a:extLst>
        </xdr:cNvPr>
        <xdr:cNvSpPr txBox="1"/>
      </xdr:nvSpPr>
      <xdr:spPr>
        <a:xfrm>
          <a:off x="17106900" y="1539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163689</xdr:rowOff>
    </xdr:from>
    <xdr:to>
      <xdr:col>81</xdr:col>
      <xdr:colOff>133350</xdr:colOff>
      <xdr:row>89</xdr:row>
      <xdr:rowOff>163689</xdr:rowOff>
    </xdr:to>
    <xdr:cxnSp macro="">
      <xdr:nvCxnSpPr>
        <xdr:cNvPr id="257" name="直線コネクタ 256">
          <a:extLst>
            <a:ext uri="{FF2B5EF4-FFF2-40B4-BE49-F238E27FC236}">
              <a16:creationId xmlns:a16="http://schemas.microsoft.com/office/drawing/2014/main" id="{4D029F6C-09BA-4BE7-80A6-E4DE46D0B889}"/>
            </a:ext>
          </a:extLst>
        </xdr:cNvPr>
        <xdr:cNvCxnSpPr/>
      </xdr:nvCxnSpPr>
      <xdr:spPr>
        <a:xfrm>
          <a:off x="16929100" y="15422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117422</xdr:rowOff>
    </xdr:from>
    <xdr:ext cx="762000" cy="259045"/>
    <xdr:sp macro="" textlink="">
      <xdr:nvSpPr>
        <xdr:cNvPr id="258" name="給与水準   （国との比較）最大値テキスト">
          <a:extLst>
            <a:ext uri="{FF2B5EF4-FFF2-40B4-BE49-F238E27FC236}">
              <a16:creationId xmlns:a16="http://schemas.microsoft.com/office/drawing/2014/main" id="{BBC97D45-5681-45D6-A6BD-61009BD6BEA9}"/>
            </a:ext>
          </a:extLst>
        </xdr:cNvPr>
        <xdr:cNvSpPr txBox="1"/>
      </xdr:nvSpPr>
      <xdr:spPr>
        <a:xfrm>
          <a:off x="17106900" y="1349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31045</xdr:rowOff>
    </xdr:from>
    <xdr:to>
      <xdr:col>81</xdr:col>
      <xdr:colOff>133350</xdr:colOff>
      <xdr:row>80</xdr:row>
      <xdr:rowOff>31045</xdr:rowOff>
    </xdr:to>
    <xdr:cxnSp macro="">
      <xdr:nvCxnSpPr>
        <xdr:cNvPr id="259" name="直線コネクタ 258">
          <a:extLst>
            <a:ext uri="{FF2B5EF4-FFF2-40B4-BE49-F238E27FC236}">
              <a16:creationId xmlns:a16="http://schemas.microsoft.com/office/drawing/2014/main" id="{627AAEE2-10B3-41EE-BBC5-813374C6BE26}"/>
            </a:ext>
          </a:extLst>
        </xdr:cNvPr>
        <xdr:cNvCxnSpPr/>
      </xdr:nvCxnSpPr>
      <xdr:spPr>
        <a:xfrm>
          <a:off x="16929100" y="1374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37395</xdr:rowOff>
    </xdr:from>
    <xdr:to>
      <xdr:col>81</xdr:col>
      <xdr:colOff>44450</xdr:colOff>
      <xdr:row>87</xdr:row>
      <xdr:rowOff>104422</xdr:rowOff>
    </xdr:to>
    <xdr:cxnSp macro="">
      <xdr:nvCxnSpPr>
        <xdr:cNvPr id="260" name="直線コネクタ 259">
          <a:extLst>
            <a:ext uri="{FF2B5EF4-FFF2-40B4-BE49-F238E27FC236}">
              <a16:creationId xmlns:a16="http://schemas.microsoft.com/office/drawing/2014/main" id="{F175D12D-F2E0-41F6-A4B1-A43D1A2A23E3}"/>
            </a:ext>
          </a:extLst>
        </xdr:cNvPr>
        <xdr:cNvCxnSpPr/>
      </xdr:nvCxnSpPr>
      <xdr:spPr>
        <a:xfrm>
          <a:off x="16179800" y="14953545"/>
          <a:ext cx="8382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104722</xdr:rowOff>
    </xdr:from>
    <xdr:ext cx="762000" cy="259045"/>
    <xdr:sp macro="" textlink="">
      <xdr:nvSpPr>
        <xdr:cNvPr id="261" name="給与水準   （国との比較）平均値テキスト">
          <a:extLst>
            <a:ext uri="{FF2B5EF4-FFF2-40B4-BE49-F238E27FC236}">
              <a16:creationId xmlns:a16="http://schemas.microsoft.com/office/drawing/2014/main" id="{A49F4398-07E8-438B-AB0A-C22B28D3AAAC}"/>
            </a:ext>
          </a:extLst>
        </xdr:cNvPr>
        <xdr:cNvSpPr txBox="1"/>
      </xdr:nvSpPr>
      <xdr:spPr>
        <a:xfrm>
          <a:off x="17106900" y="145065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88195</xdr:rowOff>
    </xdr:from>
    <xdr:to>
      <xdr:col>81</xdr:col>
      <xdr:colOff>95250</xdr:colOff>
      <xdr:row>86</xdr:row>
      <xdr:rowOff>18345</xdr:rowOff>
    </xdr:to>
    <xdr:sp macro="" textlink="">
      <xdr:nvSpPr>
        <xdr:cNvPr id="262" name="フローチャート: 判断 261">
          <a:extLst>
            <a:ext uri="{FF2B5EF4-FFF2-40B4-BE49-F238E27FC236}">
              <a16:creationId xmlns:a16="http://schemas.microsoft.com/office/drawing/2014/main" id="{A7B2ED0E-02D9-4E47-A482-DABD5AB3A334}"/>
            </a:ext>
          </a:extLst>
        </xdr:cNvPr>
        <xdr:cNvSpPr/>
      </xdr:nvSpPr>
      <xdr:spPr>
        <a:xfrm>
          <a:off x="169672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37395</xdr:rowOff>
    </xdr:from>
    <xdr:to>
      <xdr:col>77</xdr:col>
      <xdr:colOff>44450</xdr:colOff>
      <xdr:row>87</xdr:row>
      <xdr:rowOff>158045</xdr:rowOff>
    </xdr:to>
    <xdr:cxnSp macro="">
      <xdr:nvCxnSpPr>
        <xdr:cNvPr id="263" name="直線コネクタ 262">
          <a:extLst>
            <a:ext uri="{FF2B5EF4-FFF2-40B4-BE49-F238E27FC236}">
              <a16:creationId xmlns:a16="http://schemas.microsoft.com/office/drawing/2014/main" id="{7B8052E8-A7DA-4E60-8558-5F2210EB4E13}"/>
            </a:ext>
          </a:extLst>
        </xdr:cNvPr>
        <xdr:cNvCxnSpPr/>
      </xdr:nvCxnSpPr>
      <xdr:spPr>
        <a:xfrm flipV="1">
          <a:off x="15290800" y="14953545"/>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74789</xdr:rowOff>
    </xdr:from>
    <xdr:to>
      <xdr:col>77</xdr:col>
      <xdr:colOff>95250</xdr:colOff>
      <xdr:row>86</xdr:row>
      <xdr:rowOff>4939</xdr:rowOff>
    </xdr:to>
    <xdr:sp macro="" textlink="">
      <xdr:nvSpPr>
        <xdr:cNvPr id="264" name="フローチャート: 判断 263">
          <a:extLst>
            <a:ext uri="{FF2B5EF4-FFF2-40B4-BE49-F238E27FC236}">
              <a16:creationId xmlns:a16="http://schemas.microsoft.com/office/drawing/2014/main" id="{FAE69212-B92C-4B7C-91CF-F2B283D51F95}"/>
            </a:ext>
          </a:extLst>
        </xdr:cNvPr>
        <xdr:cNvSpPr/>
      </xdr:nvSpPr>
      <xdr:spPr>
        <a:xfrm>
          <a:off x="16129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15116</xdr:rowOff>
    </xdr:from>
    <xdr:ext cx="736600" cy="259045"/>
    <xdr:sp macro="" textlink="">
      <xdr:nvSpPr>
        <xdr:cNvPr id="265" name="テキスト ボックス 264">
          <a:extLst>
            <a:ext uri="{FF2B5EF4-FFF2-40B4-BE49-F238E27FC236}">
              <a16:creationId xmlns:a16="http://schemas.microsoft.com/office/drawing/2014/main" id="{F547D765-16DE-42D6-819C-4324A93158CB}"/>
            </a:ext>
          </a:extLst>
        </xdr:cNvPr>
        <xdr:cNvSpPr txBox="1"/>
      </xdr:nvSpPr>
      <xdr:spPr>
        <a:xfrm>
          <a:off x="15798800" y="14416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131234</xdr:rowOff>
    </xdr:from>
    <xdr:to>
      <xdr:col>72</xdr:col>
      <xdr:colOff>203200</xdr:colOff>
      <xdr:row>87</xdr:row>
      <xdr:rowOff>158045</xdr:rowOff>
    </xdr:to>
    <xdr:cxnSp macro="">
      <xdr:nvCxnSpPr>
        <xdr:cNvPr id="266" name="直線コネクタ 265">
          <a:extLst>
            <a:ext uri="{FF2B5EF4-FFF2-40B4-BE49-F238E27FC236}">
              <a16:creationId xmlns:a16="http://schemas.microsoft.com/office/drawing/2014/main" id="{587AC734-9CF6-463B-935B-95B0F8C0D4E0}"/>
            </a:ext>
          </a:extLst>
        </xdr:cNvPr>
        <xdr:cNvCxnSpPr/>
      </xdr:nvCxnSpPr>
      <xdr:spPr>
        <a:xfrm>
          <a:off x="14401800" y="15047384"/>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47978</xdr:rowOff>
    </xdr:from>
    <xdr:to>
      <xdr:col>73</xdr:col>
      <xdr:colOff>44450</xdr:colOff>
      <xdr:row>85</xdr:row>
      <xdr:rowOff>149578</xdr:rowOff>
    </xdr:to>
    <xdr:sp macro="" textlink="">
      <xdr:nvSpPr>
        <xdr:cNvPr id="267" name="フローチャート: 判断 266">
          <a:extLst>
            <a:ext uri="{FF2B5EF4-FFF2-40B4-BE49-F238E27FC236}">
              <a16:creationId xmlns:a16="http://schemas.microsoft.com/office/drawing/2014/main" id="{C366AA5A-2DB2-4B19-B57A-F62A81DFF25F}"/>
            </a:ext>
          </a:extLst>
        </xdr:cNvPr>
        <xdr:cNvSpPr/>
      </xdr:nvSpPr>
      <xdr:spPr>
        <a:xfrm>
          <a:off x="152400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159755</xdr:rowOff>
    </xdr:from>
    <xdr:ext cx="762000" cy="259045"/>
    <xdr:sp macro="" textlink="">
      <xdr:nvSpPr>
        <xdr:cNvPr id="268" name="テキスト ボックス 267">
          <a:extLst>
            <a:ext uri="{FF2B5EF4-FFF2-40B4-BE49-F238E27FC236}">
              <a16:creationId xmlns:a16="http://schemas.microsoft.com/office/drawing/2014/main" id="{2EC20679-B59B-4A9C-838F-174241624855}"/>
            </a:ext>
          </a:extLst>
        </xdr:cNvPr>
        <xdr:cNvSpPr txBox="1"/>
      </xdr:nvSpPr>
      <xdr:spPr>
        <a:xfrm>
          <a:off x="14909800" y="1439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131234</xdr:rowOff>
    </xdr:from>
    <xdr:to>
      <xdr:col>68</xdr:col>
      <xdr:colOff>152400</xdr:colOff>
      <xdr:row>88</xdr:row>
      <xdr:rowOff>26811</xdr:rowOff>
    </xdr:to>
    <xdr:cxnSp macro="">
      <xdr:nvCxnSpPr>
        <xdr:cNvPr id="269" name="直線コネクタ 268">
          <a:extLst>
            <a:ext uri="{FF2B5EF4-FFF2-40B4-BE49-F238E27FC236}">
              <a16:creationId xmlns:a16="http://schemas.microsoft.com/office/drawing/2014/main" id="{71C1D0CC-A733-4CF5-A389-04784CE2F397}"/>
            </a:ext>
          </a:extLst>
        </xdr:cNvPr>
        <xdr:cNvCxnSpPr/>
      </xdr:nvCxnSpPr>
      <xdr:spPr>
        <a:xfrm flipV="1">
          <a:off x="13512800" y="15047384"/>
          <a:ext cx="8890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macro="" textlink="">
      <xdr:nvSpPr>
        <xdr:cNvPr id="270" name="フローチャート: 判断 269">
          <a:extLst>
            <a:ext uri="{FF2B5EF4-FFF2-40B4-BE49-F238E27FC236}">
              <a16:creationId xmlns:a16="http://schemas.microsoft.com/office/drawing/2014/main" id="{AC71D4AD-9390-4B9C-B298-B2DD8825A95A}"/>
            </a:ext>
          </a:extLst>
        </xdr:cNvPr>
        <xdr:cNvSpPr/>
      </xdr:nvSpPr>
      <xdr:spPr>
        <a:xfrm>
          <a:off x="14351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1711</xdr:rowOff>
    </xdr:from>
    <xdr:ext cx="762000" cy="259045"/>
    <xdr:sp macro="" textlink="">
      <xdr:nvSpPr>
        <xdr:cNvPr id="271" name="テキスト ボックス 270">
          <a:extLst>
            <a:ext uri="{FF2B5EF4-FFF2-40B4-BE49-F238E27FC236}">
              <a16:creationId xmlns:a16="http://schemas.microsoft.com/office/drawing/2014/main" id="{85081B3B-F2E5-42E2-B4CD-00A344ADAA9D}"/>
            </a:ext>
          </a:extLst>
        </xdr:cNvPr>
        <xdr:cNvSpPr txBox="1"/>
      </xdr:nvSpPr>
      <xdr:spPr>
        <a:xfrm>
          <a:off x="14020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47978</xdr:rowOff>
    </xdr:from>
    <xdr:to>
      <xdr:col>64</xdr:col>
      <xdr:colOff>152400</xdr:colOff>
      <xdr:row>85</xdr:row>
      <xdr:rowOff>149578</xdr:rowOff>
    </xdr:to>
    <xdr:sp macro="" textlink="">
      <xdr:nvSpPr>
        <xdr:cNvPr id="272" name="フローチャート: 判断 271">
          <a:extLst>
            <a:ext uri="{FF2B5EF4-FFF2-40B4-BE49-F238E27FC236}">
              <a16:creationId xmlns:a16="http://schemas.microsoft.com/office/drawing/2014/main" id="{76A22B9E-5310-4AD4-A6DE-59219986A174}"/>
            </a:ext>
          </a:extLst>
        </xdr:cNvPr>
        <xdr:cNvSpPr/>
      </xdr:nvSpPr>
      <xdr:spPr>
        <a:xfrm>
          <a:off x="134620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159755</xdr:rowOff>
    </xdr:from>
    <xdr:ext cx="762000" cy="259045"/>
    <xdr:sp macro="" textlink="">
      <xdr:nvSpPr>
        <xdr:cNvPr id="273" name="テキスト ボックス 272">
          <a:extLst>
            <a:ext uri="{FF2B5EF4-FFF2-40B4-BE49-F238E27FC236}">
              <a16:creationId xmlns:a16="http://schemas.microsoft.com/office/drawing/2014/main" id="{5F0089FD-C19F-4546-8D8D-ED6EC3F1242F}"/>
            </a:ext>
          </a:extLst>
        </xdr:cNvPr>
        <xdr:cNvSpPr txBox="1"/>
      </xdr:nvSpPr>
      <xdr:spPr>
        <a:xfrm>
          <a:off x="13131800" y="1439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6C86B409-C3EC-4B4C-BF23-F6B6FB10CB3B}"/>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DAD86DF0-5315-4124-A70C-45121C6F18A8}"/>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D756F95F-1842-4731-B69D-B486CD623608}"/>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A7846B1F-94F7-4300-80AA-F1E66FD9A5B4}"/>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98DD4E0D-32C9-469D-93CB-193C1D6DE285}"/>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53622</xdr:rowOff>
    </xdr:from>
    <xdr:to>
      <xdr:col>81</xdr:col>
      <xdr:colOff>95250</xdr:colOff>
      <xdr:row>87</xdr:row>
      <xdr:rowOff>155222</xdr:rowOff>
    </xdr:to>
    <xdr:sp macro="" textlink="">
      <xdr:nvSpPr>
        <xdr:cNvPr id="279" name="楕円 278">
          <a:extLst>
            <a:ext uri="{FF2B5EF4-FFF2-40B4-BE49-F238E27FC236}">
              <a16:creationId xmlns:a16="http://schemas.microsoft.com/office/drawing/2014/main" id="{7F848C0A-D763-4462-84ED-5E194F6C6473}"/>
            </a:ext>
          </a:extLst>
        </xdr:cNvPr>
        <xdr:cNvSpPr/>
      </xdr:nvSpPr>
      <xdr:spPr>
        <a:xfrm>
          <a:off x="16967200" y="1496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25699</xdr:rowOff>
    </xdr:from>
    <xdr:ext cx="762000" cy="259045"/>
    <xdr:sp macro="" textlink="">
      <xdr:nvSpPr>
        <xdr:cNvPr id="280" name="給与水準   （国との比較）該当値テキスト">
          <a:extLst>
            <a:ext uri="{FF2B5EF4-FFF2-40B4-BE49-F238E27FC236}">
              <a16:creationId xmlns:a16="http://schemas.microsoft.com/office/drawing/2014/main" id="{671CB438-A749-4B7B-AB2F-33792BA92729}"/>
            </a:ext>
          </a:extLst>
        </xdr:cNvPr>
        <xdr:cNvSpPr txBox="1"/>
      </xdr:nvSpPr>
      <xdr:spPr>
        <a:xfrm>
          <a:off x="17106900" y="1494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158045</xdr:rowOff>
    </xdr:from>
    <xdr:to>
      <xdr:col>77</xdr:col>
      <xdr:colOff>95250</xdr:colOff>
      <xdr:row>87</xdr:row>
      <xdr:rowOff>88195</xdr:rowOff>
    </xdr:to>
    <xdr:sp macro="" textlink="">
      <xdr:nvSpPr>
        <xdr:cNvPr id="281" name="楕円 280">
          <a:extLst>
            <a:ext uri="{FF2B5EF4-FFF2-40B4-BE49-F238E27FC236}">
              <a16:creationId xmlns:a16="http://schemas.microsoft.com/office/drawing/2014/main" id="{138ACE95-9676-4C90-ADD6-BE763339C1DE}"/>
            </a:ext>
          </a:extLst>
        </xdr:cNvPr>
        <xdr:cNvSpPr/>
      </xdr:nvSpPr>
      <xdr:spPr>
        <a:xfrm>
          <a:off x="16129000" y="1490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72972</xdr:rowOff>
    </xdr:from>
    <xdr:ext cx="736600" cy="259045"/>
    <xdr:sp macro="" textlink="">
      <xdr:nvSpPr>
        <xdr:cNvPr id="282" name="テキスト ボックス 281">
          <a:extLst>
            <a:ext uri="{FF2B5EF4-FFF2-40B4-BE49-F238E27FC236}">
              <a16:creationId xmlns:a16="http://schemas.microsoft.com/office/drawing/2014/main" id="{352DDE0A-C044-4A55-911B-2E0F33C0CD58}"/>
            </a:ext>
          </a:extLst>
        </xdr:cNvPr>
        <xdr:cNvSpPr txBox="1"/>
      </xdr:nvSpPr>
      <xdr:spPr>
        <a:xfrm>
          <a:off x="15798800" y="14989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107245</xdr:rowOff>
    </xdr:from>
    <xdr:to>
      <xdr:col>73</xdr:col>
      <xdr:colOff>44450</xdr:colOff>
      <xdr:row>88</xdr:row>
      <xdr:rowOff>37395</xdr:rowOff>
    </xdr:to>
    <xdr:sp macro="" textlink="">
      <xdr:nvSpPr>
        <xdr:cNvPr id="283" name="楕円 282">
          <a:extLst>
            <a:ext uri="{FF2B5EF4-FFF2-40B4-BE49-F238E27FC236}">
              <a16:creationId xmlns:a16="http://schemas.microsoft.com/office/drawing/2014/main" id="{39B3657B-F1D9-4227-BF2F-1FB1F2E56986}"/>
            </a:ext>
          </a:extLst>
        </xdr:cNvPr>
        <xdr:cNvSpPr/>
      </xdr:nvSpPr>
      <xdr:spPr>
        <a:xfrm>
          <a:off x="15240000" y="1502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22172</xdr:rowOff>
    </xdr:from>
    <xdr:ext cx="762000" cy="259045"/>
    <xdr:sp macro="" textlink="">
      <xdr:nvSpPr>
        <xdr:cNvPr id="284" name="テキスト ボックス 283">
          <a:extLst>
            <a:ext uri="{FF2B5EF4-FFF2-40B4-BE49-F238E27FC236}">
              <a16:creationId xmlns:a16="http://schemas.microsoft.com/office/drawing/2014/main" id="{ADC145E1-0529-47A9-A1C2-56093E01FBD8}"/>
            </a:ext>
          </a:extLst>
        </xdr:cNvPr>
        <xdr:cNvSpPr txBox="1"/>
      </xdr:nvSpPr>
      <xdr:spPr>
        <a:xfrm>
          <a:off x="14909800" y="1510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80434</xdr:rowOff>
    </xdr:from>
    <xdr:to>
      <xdr:col>68</xdr:col>
      <xdr:colOff>203200</xdr:colOff>
      <xdr:row>88</xdr:row>
      <xdr:rowOff>10584</xdr:rowOff>
    </xdr:to>
    <xdr:sp macro="" textlink="">
      <xdr:nvSpPr>
        <xdr:cNvPr id="285" name="楕円 284">
          <a:extLst>
            <a:ext uri="{FF2B5EF4-FFF2-40B4-BE49-F238E27FC236}">
              <a16:creationId xmlns:a16="http://schemas.microsoft.com/office/drawing/2014/main" id="{D20DC379-6712-4544-B3D9-9FC11D3A5CBD}"/>
            </a:ext>
          </a:extLst>
        </xdr:cNvPr>
        <xdr:cNvSpPr/>
      </xdr:nvSpPr>
      <xdr:spPr>
        <a:xfrm>
          <a:off x="14351000" y="1499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166811</xdr:rowOff>
    </xdr:from>
    <xdr:ext cx="762000" cy="259045"/>
    <xdr:sp macro="" textlink="">
      <xdr:nvSpPr>
        <xdr:cNvPr id="286" name="テキスト ボックス 285">
          <a:extLst>
            <a:ext uri="{FF2B5EF4-FFF2-40B4-BE49-F238E27FC236}">
              <a16:creationId xmlns:a16="http://schemas.microsoft.com/office/drawing/2014/main" id="{6651E111-9208-4ADF-8153-45B17B404BFD}"/>
            </a:ext>
          </a:extLst>
        </xdr:cNvPr>
        <xdr:cNvSpPr txBox="1"/>
      </xdr:nvSpPr>
      <xdr:spPr>
        <a:xfrm>
          <a:off x="14020800" y="1508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147461</xdr:rowOff>
    </xdr:from>
    <xdr:to>
      <xdr:col>64</xdr:col>
      <xdr:colOff>152400</xdr:colOff>
      <xdr:row>88</xdr:row>
      <xdr:rowOff>77611</xdr:rowOff>
    </xdr:to>
    <xdr:sp macro="" textlink="">
      <xdr:nvSpPr>
        <xdr:cNvPr id="287" name="楕円 286">
          <a:extLst>
            <a:ext uri="{FF2B5EF4-FFF2-40B4-BE49-F238E27FC236}">
              <a16:creationId xmlns:a16="http://schemas.microsoft.com/office/drawing/2014/main" id="{2CD922C7-96D2-4B0D-902A-9985914E8634}"/>
            </a:ext>
          </a:extLst>
        </xdr:cNvPr>
        <xdr:cNvSpPr/>
      </xdr:nvSpPr>
      <xdr:spPr>
        <a:xfrm>
          <a:off x="13462000" y="1506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62388</xdr:rowOff>
    </xdr:from>
    <xdr:ext cx="762000" cy="259045"/>
    <xdr:sp macro="" textlink="">
      <xdr:nvSpPr>
        <xdr:cNvPr id="288" name="テキスト ボックス 287">
          <a:extLst>
            <a:ext uri="{FF2B5EF4-FFF2-40B4-BE49-F238E27FC236}">
              <a16:creationId xmlns:a16="http://schemas.microsoft.com/office/drawing/2014/main" id="{75867326-A498-4B1E-960C-9E7C33F53D18}"/>
            </a:ext>
          </a:extLst>
        </xdr:cNvPr>
        <xdr:cNvSpPr txBox="1"/>
      </xdr:nvSpPr>
      <xdr:spPr>
        <a:xfrm>
          <a:off x="13131800" y="1514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52E2A701-E3DD-4E72-B075-E8A544AEEB8C}"/>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657F4D1-5FC3-41A9-995B-38154EF791BF}"/>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411BC8C7-4472-4487-99CD-894800523EA1}"/>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53DCB666-C6AA-4080-A5A2-BF21F28E7422}"/>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C4C934FE-63B9-4D82-AD59-F2E9DE9E6138}"/>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B07857B3-C8A1-43D5-B3DC-1AAB9D977E22}"/>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F8B09410-3D14-49B8-86B4-5FC248F1850A}"/>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9D390F4A-8C9A-4E0E-B5A4-C7340AABD29C}"/>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D2E61540-903C-4BAC-A928-43F5DD91D686}"/>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E3E4EA17-569A-41B5-B052-20F2E6FC2284}"/>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EAEDB176-D5AF-4615-98DF-093804F4E851}"/>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310521F0-D0C6-4DCF-AD9E-27557C2939C9}"/>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1B4068DE-1064-4D8D-A9E8-888B9C4CC28D}"/>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定員管理計画に基づき計画的な職員採用に努めてきたことから、類似団体平均を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3.78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ポイント下回っている。今後も、住民サービスを向上させるために必要な職員数を確保しながら定員管理を行っていく。</a:t>
          </a: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D75BD1EE-5D41-49D4-8A31-CC57D51D0075}"/>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9C5622FE-FB9A-4CD5-96BD-87AF6EBE6745}"/>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1ABB898B-9993-433D-BB23-E4292326BD3D}"/>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5" name="直線コネクタ 304">
          <a:extLst>
            <a:ext uri="{FF2B5EF4-FFF2-40B4-BE49-F238E27FC236}">
              <a16:creationId xmlns:a16="http://schemas.microsoft.com/office/drawing/2014/main" id="{999FD2E5-95E4-4B8D-820C-E8473BD0A048}"/>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6" name="テキスト ボックス 305">
          <a:extLst>
            <a:ext uri="{FF2B5EF4-FFF2-40B4-BE49-F238E27FC236}">
              <a16:creationId xmlns:a16="http://schemas.microsoft.com/office/drawing/2014/main" id="{6393BAA3-2006-498C-9ABD-2D1BC5028315}"/>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7" name="直線コネクタ 306">
          <a:extLst>
            <a:ext uri="{FF2B5EF4-FFF2-40B4-BE49-F238E27FC236}">
              <a16:creationId xmlns:a16="http://schemas.microsoft.com/office/drawing/2014/main" id="{E3E53D74-D82F-405F-AF14-09569A0F56E9}"/>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8" name="テキスト ボックス 307">
          <a:extLst>
            <a:ext uri="{FF2B5EF4-FFF2-40B4-BE49-F238E27FC236}">
              <a16:creationId xmlns:a16="http://schemas.microsoft.com/office/drawing/2014/main" id="{95D9E1CC-0C2E-4A19-9137-D9B17A58DE9B}"/>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9" name="直線コネクタ 308">
          <a:extLst>
            <a:ext uri="{FF2B5EF4-FFF2-40B4-BE49-F238E27FC236}">
              <a16:creationId xmlns:a16="http://schemas.microsoft.com/office/drawing/2014/main" id="{7017C91C-0A8E-4AC0-8E34-A42BB9A4E73E}"/>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0" name="テキスト ボックス 309">
          <a:extLst>
            <a:ext uri="{FF2B5EF4-FFF2-40B4-BE49-F238E27FC236}">
              <a16:creationId xmlns:a16="http://schemas.microsoft.com/office/drawing/2014/main" id="{043AB10F-66D1-4C10-8A39-331E5F652E01}"/>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1" name="直線コネクタ 310">
          <a:extLst>
            <a:ext uri="{FF2B5EF4-FFF2-40B4-BE49-F238E27FC236}">
              <a16:creationId xmlns:a16="http://schemas.microsoft.com/office/drawing/2014/main" id="{F8E55360-6803-4A17-8998-ED00FF2472FC}"/>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2" name="テキスト ボックス 311">
          <a:extLst>
            <a:ext uri="{FF2B5EF4-FFF2-40B4-BE49-F238E27FC236}">
              <a16:creationId xmlns:a16="http://schemas.microsoft.com/office/drawing/2014/main" id="{D9A4899C-08EF-461E-981E-E1C23DE290FF}"/>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3" name="直線コネクタ 312">
          <a:extLst>
            <a:ext uri="{FF2B5EF4-FFF2-40B4-BE49-F238E27FC236}">
              <a16:creationId xmlns:a16="http://schemas.microsoft.com/office/drawing/2014/main" id="{177D5984-A7B7-4386-A02D-6D758D8687AD}"/>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4" name="テキスト ボックス 313">
          <a:extLst>
            <a:ext uri="{FF2B5EF4-FFF2-40B4-BE49-F238E27FC236}">
              <a16:creationId xmlns:a16="http://schemas.microsoft.com/office/drawing/2014/main" id="{89696CFF-C718-4442-B51E-315EDFE52DC3}"/>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5" name="直線コネクタ 314">
          <a:extLst>
            <a:ext uri="{FF2B5EF4-FFF2-40B4-BE49-F238E27FC236}">
              <a16:creationId xmlns:a16="http://schemas.microsoft.com/office/drawing/2014/main" id="{38216D95-46EA-4A22-B263-E4C0E8FBE439}"/>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6" name="テキスト ボックス 315">
          <a:extLst>
            <a:ext uri="{FF2B5EF4-FFF2-40B4-BE49-F238E27FC236}">
              <a16:creationId xmlns:a16="http://schemas.microsoft.com/office/drawing/2014/main" id="{841DD678-1991-4969-B097-1614FCB47B78}"/>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7" name="直線コネクタ 316">
          <a:extLst>
            <a:ext uri="{FF2B5EF4-FFF2-40B4-BE49-F238E27FC236}">
              <a16:creationId xmlns:a16="http://schemas.microsoft.com/office/drawing/2014/main" id="{6325C9D5-1880-41BF-91D6-6F6537DB524B}"/>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8" name="テキスト ボックス 317">
          <a:extLst>
            <a:ext uri="{FF2B5EF4-FFF2-40B4-BE49-F238E27FC236}">
              <a16:creationId xmlns:a16="http://schemas.microsoft.com/office/drawing/2014/main" id="{6FC69182-7EB0-45CF-ADD7-4D82631ED98C}"/>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9" name="定員管理の状況グラフ枠">
          <a:extLst>
            <a:ext uri="{FF2B5EF4-FFF2-40B4-BE49-F238E27FC236}">
              <a16:creationId xmlns:a16="http://schemas.microsoft.com/office/drawing/2014/main" id="{0776C765-EB7E-477E-B3D1-2BCBB594774C}"/>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78740</xdr:rowOff>
    </xdr:from>
    <xdr:to>
      <xdr:col>81</xdr:col>
      <xdr:colOff>44450</xdr:colOff>
      <xdr:row>66</xdr:row>
      <xdr:rowOff>171027</xdr:rowOff>
    </xdr:to>
    <xdr:cxnSp macro="">
      <xdr:nvCxnSpPr>
        <xdr:cNvPr id="320" name="直線コネクタ 319">
          <a:extLst>
            <a:ext uri="{FF2B5EF4-FFF2-40B4-BE49-F238E27FC236}">
              <a16:creationId xmlns:a16="http://schemas.microsoft.com/office/drawing/2014/main" id="{23423A65-D73F-4F1E-9ABE-B5582B17F4B8}"/>
            </a:ext>
          </a:extLst>
        </xdr:cNvPr>
        <xdr:cNvCxnSpPr/>
      </xdr:nvCxnSpPr>
      <xdr:spPr>
        <a:xfrm flipV="1">
          <a:off x="17018000" y="10022840"/>
          <a:ext cx="0" cy="14638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143104</xdr:rowOff>
    </xdr:from>
    <xdr:ext cx="762000" cy="259045"/>
    <xdr:sp macro="" textlink="">
      <xdr:nvSpPr>
        <xdr:cNvPr id="321" name="定員管理の状況最小値テキスト">
          <a:extLst>
            <a:ext uri="{FF2B5EF4-FFF2-40B4-BE49-F238E27FC236}">
              <a16:creationId xmlns:a16="http://schemas.microsoft.com/office/drawing/2014/main" id="{9009E1C1-E986-4FAD-8704-76C02489B0EC}"/>
            </a:ext>
          </a:extLst>
        </xdr:cNvPr>
        <xdr:cNvSpPr txBox="1"/>
      </xdr:nvSpPr>
      <xdr:spPr>
        <a:xfrm>
          <a:off x="17106900" y="11458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171027</xdr:rowOff>
    </xdr:from>
    <xdr:to>
      <xdr:col>81</xdr:col>
      <xdr:colOff>133350</xdr:colOff>
      <xdr:row>66</xdr:row>
      <xdr:rowOff>171027</xdr:rowOff>
    </xdr:to>
    <xdr:cxnSp macro="">
      <xdr:nvCxnSpPr>
        <xdr:cNvPr id="322" name="直線コネクタ 321">
          <a:extLst>
            <a:ext uri="{FF2B5EF4-FFF2-40B4-BE49-F238E27FC236}">
              <a16:creationId xmlns:a16="http://schemas.microsoft.com/office/drawing/2014/main" id="{690F1BC7-72C2-41F2-B574-7771B04E66FE}"/>
            </a:ext>
          </a:extLst>
        </xdr:cNvPr>
        <xdr:cNvCxnSpPr/>
      </xdr:nvCxnSpPr>
      <xdr:spPr>
        <a:xfrm>
          <a:off x="16929100" y="11486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165117</xdr:rowOff>
    </xdr:from>
    <xdr:ext cx="762000" cy="259045"/>
    <xdr:sp macro="" textlink="">
      <xdr:nvSpPr>
        <xdr:cNvPr id="323" name="定員管理の状況最大値テキスト">
          <a:extLst>
            <a:ext uri="{FF2B5EF4-FFF2-40B4-BE49-F238E27FC236}">
              <a16:creationId xmlns:a16="http://schemas.microsoft.com/office/drawing/2014/main" id="{ADFD7E67-F1FE-4E92-A2C5-420477474C05}"/>
            </a:ext>
          </a:extLst>
        </xdr:cNvPr>
        <xdr:cNvSpPr txBox="1"/>
      </xdr:nvSpPr>
      <xdr:spPr>
        <a:xfrm>
          <a:off x="17106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78740</xdr:rowOff>
    </xdr:from>
    <xdr:to>
      <xdr:col>81</xdr:col>
      <xdr:colOff>133350</xdr:colOff>
      <xdr:row>58</xdr:row>
      <xdr:rowOff>78740</xdr:rowOff>
    </xdr:to>
    <xdr:cxnSp macro="">
      <xdr:nvCxnSpPr>
        <xdr:cNvPr id="324" name="直線コネクタ 323">
          <a:extLst>
            <a:ext uri="{FF2B5EF4-FFF2-40B4-BE49-F238E27FC236}">
              <a16:creationId xmlns:a16="http://schemas.microsoft.com/office/drawing/2014/main" id="{C2D8861C-AF23-40D8-A6D7-30D9C40649D4}"/>
            </a:ext>
          </a:extLst>
        </xdr:cNvPr>
        <xdr:cNvCxnSpPr/>
      </xdr:nvCxnSpPr>
      <xdr:spPr>
        <a:xfrm>
          <a:off x="16929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74144</xdr:rowOff>
    </xdr:from>
    <xdr:to>
      <xdr:col>81</xdr:col>
      <xdr:colOff>44450</xdr:colOff>
      <xdr:row>58</xdr:row>
      <xdr:rowOff>78740</xdr:rowOff>
    </xdr:to>
    <xdr:cxnSp macro="">
      <xdr:nvCxnSpPr>
        <xdr:cNvPr id="325" name="直線コネクタ 324">
          <a:extLst>
            <a:ext uri="{FF2B5EF4-FFF2-40B4-BE49-F238E27FC236}">
              <a16:creationId xmlns:a16="http://schemas.microsoft.com/office/drawing/2014/main" id="{909C53DC-51DB-4BBA-B706-E8F5D526F61A}"/>
            </a:ext>
          </a:extLst>
        </xdr:cNvPr>
        <xdr:cNvCxnSpPr/>
      </xdr:nvCxnSpPr>
      <xdr:spPr>
        <a:xfrm>
          <a:off x="16179800" y="10018244"/>
          <a:ext cx="8382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91457</xdr:rowOff>
    </xdr:from>
    <xdr:ext cx="762000" cy="259045"/>
    <xdr:sp macro="" textlink="">
      <xdr:nvSpPr>
        <xdr:cNvPr id="326" name="定員管理の状況平均値テキスト">
          <a:extLst>
            <a:ext uri="{FF2B5EF4-FFF2-40B4-BE49-F238E27FC236}">
              <a16:creationId xmlns:a16="http://schemas.microsoft.com/office/drawing/2014/main" id="{58C3B730-B0DA-4E01-A2BD-36B384A18A03}"/>
            </a:ext>
          </a:extLst>
        </xdr:cNvPr>
        <xdr:cNvSpPr txBox="1"/>
      </xdr:nvSpPr>
      <xdr:spPr>
        <a:xfrm>
          <a:off x="17106900" y="10378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119380</xdr:rowOff>
    </xdr:from>
    <xdr:to>
      <xdr:col>81</xdr:col>
      <xdr:colOff>95250</xdr:colOff>
      <xdr:row>61</xdr:row>
      <xdr:rowOff>49530</xdr:rowOff>
    </xdr:to>
    <xdr:sp macro="" textlink="">
      <xdr:nvSpPr>
        <xdr:cNvPr id="327" name="フローチャート: 判断 326">
          <a:extLst>
            <a:ext uri="{FF2B5EF4-FFF2-40B4-BE49-F238E27FC236}">
              <a16:creationId xmlns:a16="http://schemas.microsoft.com/office/drawing/2014/main" id="{7A0E77E1-CD47-4E7E-8FDB-CAA786A8AD22}"/>
            </a:ext>
          </a:extLst>
        </xdr:cNvPr>
        <xdr:cNvSpPr/>
      </xdr:nvSpPr>
      <xdr:spPr>
        <a:xfrm>
          <a:off x="169672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70696</xdr:rowOff>
    </xdr:from>
    <xdr:to>
      <xdr:col>77</xdr:col>
      <xdr:colOff>44450</xdr:colOff>
      <xdr:row>58</xdr:row>
      <xdr:rowOff>74144</xdr:rowOff>
    </xdr:to>
    <xdr:cxnSp macro="">
      <xdr:nvCxnSpPr>
        <xdr:cNvPr id="328" name="直線コネクタ 327">
          <a:extLst>
            <a:ext uri="{FF2B5EF4-FFF2-40B4-BE49-F238E27FC236}">
              <a16:creationId xmlns:a16="http://schemas.microsoft.com/office/drawing/2014/main" id="{16263F99-C5A8-4B21-9469-858B46029961}"/>
            </a:ext>
          </a:extLst>
        </xdr:cNvPr>
        <xdr:cNvCxnSpPr/>
      </xdr:nvCxnSpPr>
      <xdr:spPr>
        <a:xfrm>
          <a:off x="15290800" y="10014796"/>
          <a:ext cx="889000" cy="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106741</xdr:rowOff>
    </xdr:from>
    <xdr:to>
      <xdr:col>77</xdr:col>
      <xdr:colOff>95250</xdr:colOff>
      <xdr:row>61</xdr:row>
      <xdr:rowOff>36891</xdr:rowOff>
    </xdr:to>
    <xdr:sp macro="" textlink="">
      <xdr:nvSpPr>
        <xdr:cNvPr id="329" name="フローチャート: 判断 328">
          <a:extLst>
            <a:ext uri="{FF2B5EF4-FFF2-40B4-BE49-F238E27FC236}">
              <a16:creationId xmlns:a16="http://schemas.microsoft.com/office/drawing/2014/main" id="{33ABF8EA-AC80-4EF5-9405-AFFB4BBC177E}"/>
            </a:ext>
          </a:extLst>
        </xdr:cNvPr>
        <xdr:cNvSpPr/>
      </xdr:nvSpPr>
      <xdr:spPr>
        <a:xfrm>
          <a:off x="16129000" y="1039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21668</xdr:rowOff>
    </xdr:from>
    <xdr:ext cx="736600" cy="259045"/>
    <xdr:sp macro="" textlink="">
      <xdr:nvSpPr>
        <xdr:cNvPr id="330" name="テキスト ボックス 329">
          <a:extLst>
            <a:ext uri="{FF2B5EF4-FFF2-40B4-BE49-F238E27FC236}">
              <a16:creationId xmlns:a16="http://schemas.microsoft.com/office/drawing/2014/main" id="{46FDF0D6-AF6B-47DA-9215-D992C287B458}"/>
            </a:ext>
          </a:extLst>
        </xdr:cNvPr>
        <xdr:cNvSpPr txBox="1"/>
      </xdr:nvSpPr>
      <xdr:spPr>
        <a:xfrm>
          <a:off x="15798800" y="104801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70696</xdr:rowOff>
    </xdr:from>
    <xdr:to>
      <xdr:col>72</xdr:col>
      <xdr:colOff>203200</xdr:colOff>
      <xdr:row>58</xdr:row>
      <xdr:rowOff>91380</xdr:rowOff>
    </xdr:to>
    <xdr:cxnSp macro="">
      <xdr:nvCxnSpPr>
        <xdr:cNvPr id="331" name="直線コネクタ 330">
          <a:extLst>
            <a:ext uri="{FF2B5EF4-FFF2-40B4-BE49-F238E27FC236}">
              <a16:creationId xmlns:a16="http://schemas.microsoft.com/office/drawing/2014/main" id="{40C6D7CA-9E1C-4419-9268-5435660AB114}"/>
            </a:ext>
          </a:extLst>
        </xdr:cNvPr>
        <xdr:cNvCxnSpPr/>
      </xdr:nvCxnSpPr>
      <xdr:spPr>
        <a:xfrm flipV="1">
          <a:off x="14401800" y="10014796"/>
          <a:ext cx="889000" cy="20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73418</xdr:rowOff>
    </xdr:from>
    <xdr:to>
      <xdr:col>73</xdr:col>
      <xdr:colOff>44450</xdr:colOff>
      <xdr:row>61</xdr:row>
      <xdr:rowOff>3568</xdr:rowOff>
    </xdr:to>
    <xdr:sp macro="" textlink="">
      <xdr:nvSpPr>
        <xdr:cNvPr id="332" name="フローチャート: 判断 331">
          <a:extLst>
            <a:ext uri="{FF2B5EF4-FFF2-40B4-BE49-F238E27FC236}">
              <a16:creationId xmlns:a16="http://schemas.microsoft.com/office/drawing/2014/main" id="{4DBB1E34-0D59-44BF-81A1-E56F6287FD22}"/>
            </a:ext>
          </a:extLst>
        </xdr:cNvPr>
        <xdr:cNvSpPr/>
      </xdr:nvSpPr>
      <xdr:spPr>
        <a:xfrm>
          <a:off x="15240000" y="1036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159795</xdr:rowOff>
    </xdr:from>
    <xdr:ext cx="762000" cy="259045"/>
    <xdr:sp macro="" textlink="">
      <xdr:nvSpPr>
        <xdr:cNvPr id="333" name="テキスト ボックス 332">
          <a:extLst>
            <a:ext uri="{FF2B5EF4-FFF2-40B4-BE49-F238E27FC236}">
              <a16:creationId xmlns:a16="http://schemas.microsoft.com/office/drawing/2014/main" id="{A698744F-971C-41BC-BE66-533C48A74C3E}"/>
            </a:ext>
          </a:extLst>
        </xdr:cNvPr>
        <xdr:cNvSpPr txBox="1"/>
      </xdr:nvSpPr>
      <xdr:spPr>
        <a:xfrm>
          <a:off x="14909800" y="10446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91380</xdr:rowOff>
    </xdr:from>
    <xdr:to>
      <xdr:col>68</xdr:col>
      <xdr:colOff>152400</xdr:colOff>
      <xdr:row>58</xdr:row>
      <xdr:rowOff>97125</xdr:rowOff>
    </xdr:to>
    <xdr:cxnSp macro="">
      <xdr:nvCxnSpPr>
        <xdr:cNvPr id="334" name="直線コネクタ 333">
          <a:extLst>
            <a:ext uri="{FF2B5EF4-FFF2-40B4-BE49-F238E27FC236}">
              <a16:creationId xmlns:a16="http://schemas.microsoft.com/office/drawing/2014/main" id="{D3C591FC-273C-41AD-A1B2-027F216183A7}"/>
            </a:ext>
          </a:extLst>
        </xdr:cNvPr>
        <xdr:cNvCxnSpPr/>
      </xdr:nvCxnSpPr>
      <xdr:spPr>
        <a:xfrm flipV="1">
          <a:off x="13512800" y="10035480"/>
          <a:ext cx="889000" cy="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122827</xdr:rowOff>
    </xdr:from>
    <xdr:to>
      <xdr:col>68</xdr:col>
      <xdr:colOff>203200</xdr:colOff>
      <xdr:row>61</xdr:row>
      <xdr:rowOff>52977</xdr:rowOff>
    </xdr:to>
    <xdr:sp macro="" textlink="">
      <xdr:nvSpPr>
        <xdr:cNvPr id="335" name="フローチャート: 判断 334">
          <a:extLst>
            <a:ext uri="{FF2B5EF4-FFF2-40B4-BE49-F238E27FC236}">
              <a16:creationId xmlns:a16="http://schemas.microsoft.com/office/drawing/2014/main" id="{597EC4F0-A142-42DE-80FE-66D4098C2434}"/>
            </a:ext>
          </a:extLst>
        </xdr:cNvPr>
        <xdr:cNvSpPr/>
      </xdr:nvSpPr>
      <xdr:spPr>
        <a:xfrm>
          <a:off x="14351000" y="1040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37754</xdr:rowOff>
    </xdr:from>
    <xdr:ext cx="762000" cy="259045"/>
    <xdr:sp macro="" textlink="">
      <xdr:nvSpPr>
        <xdr:cNvPr id="336" name="テキスト ボックス 335">
          <a:extLst>
            <a:ext uri="{FF2B5EF4-FFF2-40B4-BE49-F238E27FC236}">
              <a16:creationId xmlns:a16="http://schemas.microsoft.com/office/drawing/2014/main" id="{D61E4AA8-2F10-47C0-B980-B91ADF5E2ADB}"/>
            </a:ext>
          </a:extLst>
        </xdr:cNvPr>
        <xdr:cNvSpPr txBox="1"/>
      </xdr:nvSpPr>
      <xdr:spPr>
        <a:xfrm>
          <a:off x="14020800" y="10496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98697</xdr:rowOff>
    </xdr:from>
    <xdr:to>
      <xdr:col>64</xdr:col>
      <xdr:colOff>152400</xdr:colOff>
      <xdr:row>61</xdr:row>
      <xdr:rowOff>28847</xdr:rowOff>
    </xdr:to>
    <xdr:sp macro="" textlink="">
      <xdr:nvSpPr>
        <xdr:cNvPr id="337" name="フローチャート: 判断 336">
          <a:extLst>
            <a:ext uri="{FF2B5EF4-FFF2-40B4-BE49-F238E27FC236}">
              <a16:creationId xmlns:a16="http://schemas.microsoft.com/office/drawing/2014/main" id="{0E02AF7B-7589-4572-A69B-6F3C1F1E1FD9}"/>
            </a:ext>
          </a:extLst>
        </xdr:cNvPr>
        <xdr:cNvSpPr/>
      </xdr:nvSpPr>
      <xdr:spPr>
        <a:xfrm>
          <a:off x="13462000" y="10385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13624</xdr:rowOff>
    </xdr:from>
    <xdr:ext cx="762000" cy="259045"/>
    <xdr:sp macro="" textlink="">
      <xdr:nvSpPr>
        <xdr:cNvPr id="338" name="テキスト ボックス 337">
          <a:extLst>
            <a:ext uri="{FF2B5EF4-FFF2-40B4-BE49-F238E27FC236}">
              <a16:creationId xmlns:a16="http://schemas.microsoft.com/office/drawing/2014/main" id="{50F8F9A9-31E6-4144-B9CF-4471402736EB}"/>
            </a:ext>
          </a:extLst>
        </xdr:cNvPr>
        <xdr:cNvSpPr txBox="1"/>
      </xdr:nvSpPr>
      <xdr:spPr>
        <a:xfrm>
          <a:off x="13131800" y="10472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C3B2E4AF-598B-40D9-99AA-A15FFE6FA8C5}"/>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36418621-C09F-4BFA-A9AE-92F9DC4C78E7}"/>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27C5D86B-FD5E-4C24-A32C-614270045375}"/>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23FB6065-53F8-4F44-9DE6-CA538712CD4C}"/>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346C46E-4147-4F93-8033-4E98E66BB9B7}"/>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27940</xdr:rowOff>
    </xdr:from>
    <xdr:to>
      <xdr:col>81</xdr:col>
      <xdr:colOff>95250</xdr:colOff>
      <xdr:row>58</xdr:row>
      <xdr:rowOff>129540</xdr:rowOff>
    </xdr:to>
    <xdr:sp macro="" textlink="">
      <xdr:nvSpPr>
        <xdr:cNvPr id="344" name="楕円 343">
          <a:extLst>
            <a:ext uri="{FF2B5EF4-FFF2-40B4-BE49-F238E27FC236}">
              <a16:creationId xmlns:a16="http://schemas.microsoft.com/office/drawing/2014/main" id="{D76B7742-B9D2-42C3-8883-86D49F10D648}"/>
            </a:ext>
          </a:extLst>
        </xdr:cNvPr>
        <xdr:cNvSpPr/>
      </xdr:nvSpPr>
      <xdr:spPr>
        <a:xfrm>
          <a:off x="16967200" y="997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120667</xdr:rowOff>
    </xdr:from>
    <xdr:ext cx="762000" cy="259045"/>
    <xdr:sp macro="" textlink="">
      <xdr:nvSpPr>
        <xdr:cNvPr id="345" name="定員管理の状況該当値テキスト">
          <a:extLst>
            <a:ext uri="{FF2B5EF4-FFF2-40B4-BE49-F238E27FC236}">
              <a16:creationId xmlns:a16="http://schemas.microsoft.com/office/drawing/2014/main" id="{07B1E670-6A6B-4308-B173-AC03C32B523C}"/>
            </a:ext>
          </a:extLst>
        </xdr:cNvPr>
        <xdr:cNvSpPr txBox="1"/>
      </xdr:nvSpPr>
      <xdr:spPr>
        <a:xfrm>
          <a:off x="171069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23344</xdr:rowOff>
    </xdr:from>
    <xdr:to>
      <xdr:col>77</xdr:col>
      <xdr:colOff>95250</xdr:colOff>
      <xdr:row>58</xdr:row>
      <xdr:rowOff>124944</xdr:rowOff>
    </xdr:to>
    <xdr:sp macro="" textlink="">
      <xdr:nvSpPr>
        <xdr:cNvPr id="346" name="楕円 345">
          <a:extLst>
            <a:ext uri="{FF2B5EF4-FFF2-40B4-BE49-F238E27FC236}">
              <a16:creationId xmlns:a16="http://schemas.microsoft.com/office/drawing/2014/main" id="{2C37BEBC-E527-42E3-8D14-248284230CD1}"/>
            </a:ext>
          </a:extLst>
        </xdr:cNvPr>
        <xdr:cNvSpPr/>
      </xdr:nvSpPr>
      <xdr:spPr>
        <a:xfrm>
          <a:off x="16129000" y="9967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56</xdr:row>
      <xdr:rowOff>135121</xdr:rowOff>
    </xdr:from>
    <xdr:ext cx="736600" cy="259045"/>
    <xdr:sp macro="" textlink="">
      <xdr:nvSpPr>
        <xdr:cNvPr id="347" name="テキスト ボックス 346">
          <a:extLst>
            <a:ext uri="{FF2B5EF4-FFF2-40B4-BE49-F238E27FC236}">
              <a16:creationId xmlns:a16="http://schemas.microsoft.com/office/drawing/2014/main" id="{FA9EF1A6-A055-4A8F-9E47-2F26B4428D1F}"/>
            </a:ext>
          </a:extLst>
        </xdr:cNvPr>
        <xdr:cNvSpPr txBox="1"/>
      </xdr:nvSpPr>
      <xdr:spPr>
        <a:xfrm>
          <a:off x="15798800" y="97363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19896</xdr:rowOff>
    </xdr:from>
    <xdr:to>
      <xdr:col>73</xdr:col>
      <xdr:colOff>44450</xdr:colOff>
      <xdr:row>58</xdr:row>
      <xdr:rowOff>121496</xdr:rowOff>
    </xdr:to>
    <xdr:sp macro="" textlink="">
      <xdr:nvSpPr>
        <xdr:cNvPr id="348" name="楕円 347">
          <a:extLst>
            <a:ext uri="{FF2B5EF4-FFF2-40B4-BE49-F238E27FC236}">
              <a16:creationId xmlns:a16="http://schemas.microsoft.com/office/drawing/2014/main" id="{C4124305-CA7B-4E29-A83E-C1B5C7B515D3}"/>
            </a:ext>
          </a:extLst>
        </xdr:cNvPr>
        <xdr:cNvSpPr/>
      </xdr:nvSpPr>
      <xdr:spPr>
        <a:xfrm>
          <a:off x="15240000" y="9963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56</xdr:row>
      <xdr:rowOff>131673</xdr:rowOff>
    </xdr:from>
    <xdr:ext cx="762000" cy="259045"/>
    <xdr:sp macro="" textlink="">
      <xdr:nvSpPr>
        <xdr:cNvPr id="349" name="テキスト ボックス 348">
          <a:extLst>
            <a:ext uri="{FF2B5EF4-FFF2-40B4-BE49-F238E27FC236}">
              <a16:creationId xmlns:a16="http://schemas.microsoft.com/office/drawing/2014/main" id="{B1954DBF-684E-4EC2-BC6A-D2F2E359F1D7}"/>
            </a:ext>
          </a:extLst>
        </xdr:cNvPr>
        <xdr:cNvSpPr txBox="1"/>
      </xdr:nvSpPr>
      <xdr:spPr>
        <a:xfrm>
          <a:off x="14909800" y="9732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40580</xdr:rowOff>
    </xdr:from>
    <xdr:to>
      <xdr:col>68</xdr:col>
      <xdr:colOff>203200</xdr:colOff>
      <xdr:row>58</xdr:row>
      <xdr:rowOff>142180</xdr:rowOff>
    </xdr:to>
    <xdr:sp macro="" textlink="">
      <xdr:nvSpPr>
        <xdr:cNvPr id="350" name="楕円 349">
          <a:extLst>
            <a:ext uri="{FF2B5EF4-FFF2-40B4-BE49-F238E27FC236}">
              <a16:creationId xmlns:a16="http://schemas.microsoft.com/office/drawing/2014/main" id="{93FE088D-4A2E-4881-BD06-0FA025168524}"/>
            </a:ext>
          </a:extLst>
        </xdr:cNvPr>
        <xdr:cNvSpPr/>
      </xdr:nvSpPr>
      <xdr:spPr>
        <a:xfrm>
          <a:off x="14351000" y="998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56</xdr:row>
      <xdr:rowOff>152357</xdr:rowOff>
    </xdr:from>
    <xdr:ext cx="762000" cy="259045"/>
    <xdr:sp macro="" textlink="">
      <xdr:nvSpPr>
        <xdr:cNvPr id="351" name="テキスト ボックス 350">
          <a:extLst>
            <a:ext uri="{FF2B5EF4-FFF2-40B4-BE49-F238E27FC236}">
              <a16:creationId xmlns:a16="http://schemas.microsoft.com/office/drawing/2014/main" id="{90BFB350-4188-4F50-95F6-B07D39E82196}"/>
            </a:ext>
          </a:extLst>
        </xdr:cNvPr>
        <xdr:cNvSpPr txBox="1"/>
      </xdr:nvSpPr>
      <xdr:spPr>
        <a:xfrm>
          <a:off x="14020800" y="975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46325</xdr:rowOff>
    </xdr:from>
    <xdr:to>
      <xdr:col>64</xdr:col>
      <xdr:colOff>152400</xdr:colOff>
      <xdr:row>58</xdr:row>
      <xdr:rowOff>147925</xdr:rowOff>
    </xdr:to>
    <xdr:sp macro="" textlink="">
      <xdr:nvSpPr>
        <xdr:cNvPr id="352" name="楕円 351">
          <a:extLst>
            <a:ext uri="{FF2B5EF4-FFF2-40B4-BE49-F238E27FC236}">
              <a16:creationId xmlns:a16="http://schemas.microsoft.com/office/drawing/2014/main" id="{E7FBF1D2-3E84-4F25-8B43-BAA360513F25}"/>
            </a:ext>
          </a:extLst>
        </xdr:cNvPr>
        <xdr:cNvSpPr/>
      </xdr:nvSpPr>
      <xdr:spPr>
        <a:xfrm>
          <a:off x="13462000" y="999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56</xdr:row>
      <xdr:rowOff>158102</xdr:rowOff>
    </xdr:from>
    <xdr:ext cx="762000" cy="259045"/>
    <xdr:sp macro="" textlink="">
      <xdr:nvSpPr>
        <xdr:cNvPr id="353" name="テキスト ボックス 352">
          <a:extLst>
            <a:ext uri="{FF2B5EF4-FFF2-40B4-BE49-F238E27FC236}">
              <a16:creationId xmlns:a16="http://schemas.microsoft.com/office/drawing/2014/main" id="{BF6C7E19-AD79-43DF-B7BC-25AE9584CAED}"/>
            </a:ext>
          </a:extLst>
        </xdr:cNvPr>
        <xdr:cNvSpPr txBox="1"/>
      </xdr:nvSpPr>
      <xdr:spPr>
        <a:xfrm>
          <a:off x="13131800" y="9759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4" name="正方形/長方形 353">
          <a:extLst>
            <a:ext uri="{FF2B5EF4-FFF2-40B4-BE49-F238E27FC236}">
              <a16:creationId xmlns:a16="http://schemas.microsoft.com/office/drawing/2014/main" id="{7549937C-F113-4CD5-8304-081B4350BAFC}"/>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5" name="テキスト ボックス 354">
          <a:extLst>
            <a:ext uri="{FF2B5EF4-FFF2-40B4-BE49-F238E27FC236}">
              <a16:creationId xmlns:a16="http://schemas.microsoft.com/office/drawing/2014/main" id="{092E8560-71E2-4E44-B227-37C48A5A346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6" name="テキスト ボックス 355">
          <a:extLst>
            <a:ext uri="{FF2B5EF4-FFF2-40B4-BE49-F238E27FC236}">
              <a16:creationId xmlns:a16="http://schemas.microsoft.com/office/drawing/2014/main" id="{CEBF12F2-6223-427D-A5A8-BD961AAE5C0D}"/>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7" name="正方形/長方形 356">
          <a:extLst>
            <a:ext uri="{FF2B5EF4-FFF2-40B4-BE49-F238E27FC236}">
              <a16:creationId xmlns:a16="http://schemas.microsoft.com/office/drawing/2014/main" id="{C61748D7-6973-4C28-9935-3422817D8194}"/>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8" name="正方形/長方形 357">
          <a:extLst>
            <a:ext uri="{FF2B5EF4-FFF2-40B4-BE49-F238E27FC236}">
              <a16:creationId xmlns:a16="http://schemas.microsoft.com/office/drawing/2014/main" id="{8E6BC413-59BB-471A-BA8B-FDE8B57DA48E}"/>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9" name="正方形/長方形 358">
          <a:extLst>
            <a:ext uri="{FF2B5EF4-FFF2-40B4-BE49-F238E27FC236}">
              <a16:creationId xmlns:a16="http://schemas.microsoft.com/office/drawing/2014/main" id="{58F17C32-1F92-4AB3-9B85-BB924BA5000D}"/>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0" name="正方形/長方形 359">
          <a:extLst>
            <a:ext uri="{FF2B5EF4-FFF2-40B4-BE49-F238E27FC236}">
              <a16:creationId xmlns:a16="http://schemas.microsoft.com/office/drawing/2014/main" id="{A64D010F-BCE9-4247-9296-DB8C68E86419}"/>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1" name="正方形/長方形 360">
          <a:extLst>
            <a:ext uri="{FF2B5EF4-FFF2-40B4-BE49-F238E27FC236}">
              <a16:creationId xmlns:a16="http://schemas.microsoft.com/office/drawing/2014/main" id="{D4828F31-1FED-4192-BD80-24C580DB3211}"/>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2" name="正方形/長方形 361">
          <a:extLst>
            <a:ext uri="{FF2B5EF4-FFF2-40B4-BE49-F238E27FC236}">
              <a16:creationId xmlns:a16="http://schemas.microsoft.com/office/drawing/2014/main" id="{22F5A794-1DCC-46BA-B592-291C3F557066}"/>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3" name="正方形/長方形 362">
          <a:extLst>
            <a:ext uri="{FF2B5EF4-FFF2-40B4-BE49-F238E27FC236}">
              <a16:creationId xmlns:a16="http://schemas.microsoft.com/office/drawing/2014/main" id="{3E76725C-2BEF-4400-B25E-4807CBBCA2EB}"/>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4" name="正方形/長方形 363">
          <a:extLst>
            <a:ext uri="{FF2B5EF4-FFF2-40B4-BE49-F238E27FC236}">
              <a16:creationId xmlns:a16="http://schemas.microsoft.com/office/drawing/2014/main" id="{8FCC4B8F-BD84-4674-91BD-44D144C4879F}"/>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5" name="正方形/長方形 364">
          <a:extLst>
            <a:ext uri="{FF2B5EF4-FFF2-40B4-BE49-F238E27FC236}">
              <a16:creationId xmlns:a16="http://schemas.microsoft.com/office/drawing/2014/main" id="{342FDD2B-94AF-40ED-B492-7A0D8CE74595}"/>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6" name="テキスト ボックス 365">
          <a:extLst>
            <a:ext uri="{FF2B5EF4-FFF2-40B4-BE49-F238E27FC236}">
              <a16:creationId xmlns:a16="http://schemas.microsoft.com/office/drawing/2014/main" id="{4866183C-C15D-4FBA-8321-73CDFF50E7CA}"/>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一部事務組合の地方債償還金の増加により、一部事務組合等の起こした地方債に充てたと認められる補助金又は負担金が増額、また、令和元年東日本台風に起因した補助災害復旧事業債等の元金償還が開始され、昨年度と比べると単年度の実質公債費率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ポイントの増加、３か年平均では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ポイントの増加となった。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類似団体との比較では、平均を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ポイント上回っていることから、今後も新規借入の抑制に努めていく。</a:t>
          </a:r>
        </a:p>
      </xdr:txBody>
    </xdr:sp>
    <xdr:clientData/>
  </xdr:twoCellAnchor>
  <xdr:oneCellAnchor>
    <xdr:from>
      <xdr:col>61</xdr:col>
      <xdr:colOff>6350</xdr:colOff>
      <xdr:row>32</xdr:row>
      <xdr:rowOff>101600</xdr:rowOff>
    </xdr:from>
    <xdr:ext cx="298543" cy="225703"/>
    <xdr:sp macro="" textlink="">
      <xdr:nvSpPr>
        <xdr:cNvPr id="367" name="テキスト ボックス 366">
          <a:extLst>
            <a:ext uri="{FF2B5EF4-FFF2-40B4-BE49-F238E27FC236}">
              <a16:creationId xmlns:a16="http://schemas.microsoft.com/office/drawing/2014/main" id="{C87434D5-4CC2-40AE-9B8A-6376F9BBB5D2}"/>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8" name="直線コネクタ 367">
          <a:extLst>
            <a:ext uri="{FF2B5EF4-FFF2-40B4-BE49-F238E27FC236}">
              <a16:creationId xmlns:a16="http://schemas.microsoft.com/office/drawing/2014/main" id="{99D76823-352E-4B43-9B89-0624B55E4C36}"/>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9" name="テキスト ボックス 368">
          <a:extLst>
            <a:ext uri="{FF2B5EF4-FFF2-40B4-BE49-F238E27FC236}">
              <a16:creationId xmlns:a16="http://schemas.microsoft.com/office/drawing/2014/main" id="{5CF19BF0-E0E5-4AC5-93D8-9166B256B3D9}"/>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46</xdr:row>
      <xdr:rowOff>3175</xdr:rowOff>
    </xdr:from>
    <xdr:to>
      <xdr:col>85</xdr:col>
      <xdr:colOff>95250</xdr:colOff>
      <xdr:row>46</xdr:row>
      <xdr:rowOff>3175</xdr:rowOff>
    </xdr:to>
    <xdr:cxnSp macro="">
      <xdr:nvCxnSpPr>
        <xdr:cNvPr id="370" name="直線コネクタ 369">
          <a:extLst>
            <a:ext uri="{FF2B5EF4-FFF2-40B4-BE49-F238E27FC236}">
              <a16:creationId xmlns:a16="http://schemas.microsoft.com/office/drawing/2014/main" id="{43B3E24B-C9A8-4A96-8DF0-3A90EEE33183}"/>
            </a:ext>
          </a:extLst>
        </xdr:cNvPr>
        <xdr:cNvCxnSpPr/>
      </xdr:nvCxnSpPr>
      <xdr:spPr>
        <a:xfrm>
          <a:off x="12827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45</xdr:row>
      <xdr:rowOff>32402</xdr:rowOff>
    </xdr:from>
    <xdr:ext cx="762000" cy="259045"/>
    <xdr:sp macro="" textlink="">
      <xdr:nvSpPr>
        <xdr:cNvPr id="371" name="テキスト ボックス 370">
          <a:extLst>
            <a:ext uri="{FF2B5EF4-FFF2-40B4-BE49-F238E27FC236}">
              <a16:creationId xmlns:a16="http://schemas.microsoft.com/office/drawing/2014/main" id="{2DA856A8-476E-41CA-9315-CDE59BADF6F8}"/>
            </a:ext>
          </a:extLst>
        </xdr:cNvPr>
        <xdr:cNvSpPr txBox="1"/>
      </xdr:nvSpPr>
      <xdr:spPr>
        <a:xfrm>
          <a:off x="1206500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72" name="直線コネクタ 371">
          <a:extLst>
            <a:ext uri="{FF2B5EF4-FFF2-40B4-BE49-F238E27FC236}">
              <a16:creationId xmlns:a16="http://schemas.microsoft.com/office/drawing/2014/main" id="{B96DFA80-9218-49D2-87E7-981069C8E342}"/>
            </a:ext>
          </a:extLst>
        </xdr:cNvPr>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73" name="テキスト ボックス 372">
          <a:extLst>
            <a:ext uri="{FF2B5EF4-FFF2-40B4-BE49-F238E27FC236}">
              <a16:creationId xmlns:a16="http://schemas.microsoft.com/office/drawing/2014/main" id="{296DA967-E55F-4DF4-A1CF-AFD6B4C9B2D1}"/>
            </a:ext>
          </a:extLst>
        </xdr:cNvPr>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85725</xdr:rowOff>
    </xdr:from>
    <xdr:to>
      <xdr:col>85</xdr:col>
      <xdr:colOff>95250</xdr:colOff>
      <xdr:row>42</xdr:row>
      <xdr:rowOff>85725</xdr:rowOff>
    </xdr:to>
    <xdr:cxnSp macro="">
      <xdr:nvCxnSpPr>
        <xdr:cNvPr id="374" name="直線コネクタ 373">
          <a:extLst>
            <a:ext uri="{FF2B5EF4-FFF2-40B4-BE49-F238E27FC236}">
              <a16:creationId xmlns:a16="http://schemas.microsoft.com/office/drawing/2014/main" id="{C9793FE0-756D-476C-BE99-D9855B959784}"/>
            </a:ext>
          </a:extLst>
        </xdr:cNvPr>
        <xdr:cNvCxnSpPr/>
      </xdr:nvCxnSpPr>
      <xdr:spPr>
        <a:xfrm>
          <a:off x="12827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114952</xdr:rowOff>
    </xdr:from>
    <xdr:ext cx="762000" cy="259045"/>
    <xdr:sp macro="" textlink="">
      <xdr:nvSpPr>
        <xdr:cNvPr id="375" name="テキスト ボックス 374">
          <a:extLst>
            <a:ext uri="{FF2B5EF4-FFF2-40B4-BE49-F238E27FC236}">
              <a16:creationId xmlns:a16="http://schemas.microsoft.com/office/drawing/2014/main" id="{54308E50-7380-4180-80A9-29A8346D75E4}"/>
            </a:ext>
          </a:extLst>
        </xdr:cNvPr>
        <xdr:cNvSpPr txBox="1"/>
      </xdr:nvSpPr>
      <xdr:spPr>
        <a:xfrm>
          <a:off x="1206500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6" name="直線コネクタ 375">
          <a:extLst>
            <a:ext uri="{FF2B5EF4-FFF2-40B4-BE49-F238E27FC236}">
              <a16:creationId xmlns:a16="http://schemas.microsoft.com/office/drawing/2014/main" id="{F58A35F0-D91A-4F52-B3AA-CED07F76BB1D}"/>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7" name="テキスト ボックス 376">
          <a:extLst>
            <a:ext uri="{FF2B5EF4-FFF2-40B4-BE49-F238E27FC236}">
              <a16:creationId xmlns:a16="http://schemas.microsoft.com/office/drawing/2014/main" id="{DA5E9877-19E0-4F26-A27B-74F011FD90F7}"/>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168275</xdr:rowOff>
    </xdr:from>
    <xdr:to>
      <xdr:col>85</xdr:col>
      <xdr:colOff>95250</xdr:colOff>
      <xdr:row>38</xdr:row>
      <xdr:rowOff>168275</xdr:rowOff>
    </xdr:to>
    <xdr:cxnSp macro="">
      <xdr:nvCxnSpPr>
        <xdr:cNvPr id="378" name="直線コネクタ 377">
          <a:extLst>
            <a:ext uri="{FF2B5EF4-FFF2-40B4-BE49-F238E27FC236}">
              <a16:creationId xmlns:a16="http://schemas.microsoft.com/office/drawing/2014/main" id="{93D3BB9E-22EA-45AD-9122-B2A305A5BE79}"/>
            </a:ext>
          </a:extLst>
        </xdr:cNvPr>
        <xdr:cNvCxnSpPr/>
      </xdr:nvCxnSpPr>
      <xdr:spPr>
        <a:xfrm>
          <a:off x="12827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26052</xdr:rowOff>
    </xdr:from>
    <xdr:ext cx="762000" cy="259045"/>
    <xdr:sp macro="" textlink="">
      <xdr:nvSpPr>
        <xdr:cNvPr id="379" name="テキスト ボックス 378">
          <a:extLst>
            <a:ext uri="{FF2B5EF4-FFF2-40B4-BE49-F238E27FC236}">
              <a16:creationId xmlns:a16="http://schemas.microsoft.com/office/drawing/2014/main" id="{DEF65474-FB7C-4775-9C2A-BA83A900CA7D}"/>
            </a:ext>
          </a:extLst>
        </xdr:cNvPr>
        <xdr:cNvSpPr txBox="1"/>
      </xdr:nvSpPr>
      <xdr:spPr>
        <a:xfrm>
          <a:off x="1206500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80" name="直線コネクタ 379">
          <a:extLst>
            <a:ext uri="{FF2B5EF4-FFF2-40B4-BE49-F238E27FC236}">
              <a16:creationId xmlns:a16="http://schemas.microsoft.com/office/drawing/2014/main" id="{1C6A0F7F-68CD-4559-B8DA-E4D6847CAE36}"/>
            </a:ext>
          </a:extLst>
        </xdr:cNvPr>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81" name="テキスト ボックス 380">
          <a:extLst>
            <a:ext uri="{FF2B5EF4-FFF2-40B4-BE49-F238E27FC236}">
              <a16:creationId xmlns:a16="http://schemas.microsoft.com/office/drawing/2014/main" id="{8AC8C5AB-28CB-425E-8965-9A5CC9557931}"/>
            </a:ext>
          </a:extLst>
        </xdr:cNvPr>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79375</xdr:rowOff>
    </xdr:from>
    <xdr:to>
      <xdr:col>85</xdr:col>
      <xdr:colOff>95250</xdr:colOff>
      <xdr:row>35</xdr:row>
      <xdr:rowOff>79375</xdr:rowOff>
    </xdr:to>
    <xdr:cxnSp macro="">
      <xdr:nvCxnSpPr>
        <xdr:cNvPr id="382" name="直線コネクタ 381">
          <a:extLst>
            <a:ext uri="{FF2B5EF4-FFF2-40B4-BE49-F238E27FC236}">
              <a16:creationId xmlns:a16="http://schemas.microsoft.com/office/drawing/2014/main" id="{A9D8ACB5-F579-49C3-8B03-5427D6F73E79}"/>
            </a:ext>
          </a:extLst>
        </xdr:cNvPr>
        <xdr:cNvCxnSpPr/>
      </xdr:nvCxnSpPr>
      <xdr:spPr>
        <a:xfrm>
          <a:off x="12827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108602</xdr:rowOff>
    </xdr:from>
    <xdr:ext cx="762000" cy="259045"/>
    <xdr:sp macro="" textlink="">
      <xdr:nvSpPr>
        <xdr:cNvPr id="383" name="テキスト ボックス 382">
          <a:extLst>
            <a:ext uri="{FF2B5EF4-FFF2-40B4-BE49-F238E27FC236}">
              <a16:creationId xmlns:a16="http://schemas.microsoft.com/office/drawing/2014/main" id="{CDB544E2-3AEC-47F8-A4C1-83EF01FFB6B2}"/>
            </a:ext>
          </a:extLst>
        </xdr:cNvPr>
        <xdr:cNvSpPr txBox="1"/>
      </xdr:nvSpPr>
      <xdr:spPr>
        <a:xfrm>
          <a:off x="1206500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4" name="直線コネクタ 383">
          <a:extLst>
            <a:ext uri="{FF2B5EF4-FFF2-40B4-BE49-F238E27FC236}">
              <a16:creationId xmlns:a16="http://schemas.microsoft.com/office/drawing/2014/main" id="{9F347A8E-D71D-44DE-9820-83649E5E7239}"/>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5" name="公債費負担の状況グラフ枠">
          <a:extLst>
            <a:ext uri="{FF2B5EF4-FFF2-40B4-BE49-F238E27FC236}">
              <a16:creationId xmlns:a16="http://schemas.microsoft.com/office/drawing/2014/main" id="{31AD6586-6E52-429A-8308-256099775EF9}"/>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78846</xdr:rowOff>
    </xdr:from>
    <xdr:to>
      <xdr:col>81</xdr:col>
      <xdr:colOff>44450</xdr:colOff>
      <xdr:row>44</xdr:row>
      <xdr:rowOff>155046</xdr:rowOff>
    </xdr:to>
    <xdr:cxnSp macro="">
      <xdr:nvCxnSpPr>
        <xdr:cNvPr id="386" name="直線コネクタ 385">
          <a:extLst>
            <a:ext uri="{FF2B5EF4-FFF2-40B4-BE49-F238E27FC236}">
              <a16:creationId xmlns:a16="http://schemas.microsoft.com/office/drawing/2014/main" id="{D7DA2A82-73CC-4604-9C1A-4A383A332FD7}"/>
            </a:ext>
          </a:extLst>
        </xdr:cNvPr>
        <xdr:cNvCxnSpPr/>
      </xdr:nvCxnSpPr>
      <xdr:spPr>
        <a:xfrm flipV="1">
          <a:off x="17018000" y="6251046"/>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127123</xdr:rowOff>
    </xdr:from>
    <xdr:ext cx="762000" cy="259045"/>
    <xdr:sp macro="" textlink="">
      <xdr:nvSpPr>
        <xdr:cNvPr id="387" name="公債費負担の状況最小値テキスト">
          <a:extLst>
            <a:ext uri="{FF2B5EF4-FFF2-40B4-BE49-F238E27FC236}">
              <a16:creationId xmlns:a16="http://schemas.microsoft.com/office/drawing/2014/main" id="{A243FF82-17C6-422C-944D-76E6B33A687B}"/>
            </a:ext>
          </a:extLst>
        </xdr:cNvPr>
        <xdr:cNvSpPr txBox="1"/>
      </xdr:nvSpPr>
      <xdr:spPr>
        <a:xfrm>
          <a:off x="17106900" y="767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155046</xdr:rowOff>
    </xdr:from>
    <xdr:to>
      <xdr:col>81</xdr:col>
      <xdr:colOff>133350</xdr:colOff>
      <xdr:row>44</xdr:row>
      <xdr:rowOff>155046</xdr:rowOff>
    </xdr:to>
    <xdr:cxnSp macro="">
      <xdr:nvCxnSpPr>
        <xdr:cNvPr id="388" name="直線コネクタ 387">
          <a:extLst>
            <a:ext uri="{FF2B5EF4-FFF2-40B4-BE49-F238E27FC236}">
              <a16:creationId xmlns:a16="http://schemas.microsoft.com/office/drawing/2014/main" id="{4A414E38-39C9-412D-9803-4682EB0ED3DF}"/>
            </a:ext>
          </a:extLst>
        </xdr:cNvPr>
        <xdr:cNvCxnSpPr/>
      </xdr:nvCxnSpPr>
      <xdr:spPr>
        <a:xfrm>
          <a:off x="16929100" y="7698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165223</xdr:rowOff>
    </xdr:from>
    <xdr:ext cx="762000" cy="259045"/>
    <xdr:sp macro="" textlink="">
      <xdr:nvSpPr>
        <xdr:cNvPr id="389" name="公債費負担の状況最大値テキスト">
          <a:extLst>
            <a:ext uri="{FF2B5EF4-FFF2-40B4-BE49-F238E27FC236}">
              <a16:creationId xmlns:a16="http://schemas.microsoft.com/office/drawing/2014/main" id="{4BC53DE5-D439-4F2C-ABE2-321BE9E716C4}"/>
            </a:ext>
          </a:extLst>
        </xdr:cNvPr>
        <xdr:cNvSpPr txBox="1"/>
      </xdr:nvSpPr>
      <xdr:spPr>
        <a:xfrm>
          <a:off x="17106900" y="5994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78846</xdr:rowOff>
    </xdr:from>
    <xdr:to>
      <xdr:col>81</xdr:col>
      <xdr:colOff>133350</xdr:colOff>
      <xdr:row>36</xdr:row>
      <xdr:rowOff>78846</xdr:rowOff>
    </xdr:to>
    <xdr:cxnSp macro="">
      <xdr:nvCxnSpPr>
        <xdr:cNvPr id="390" name="直線コネクタ 389">
          <a:extLst>
            <a:ext uri="{FF2B5EF4-FFF2-40B4-BE49-F238E27FC236}">
              <a16:creationId xmlns:a16="http://schemas.microsoft.com/office/drawing/2014/main" id="{D92402B9-D637-4AE0-84EE-A5C141C2892C}"/>
            </a:ext>
          </a:extLst>
        </xdr:cNvPr>
        <xdr:cNvCxnSpPr/>
      </xdr:nvCxnSpPr>
      <xdr:spPr>
        <a:xfrm>
          <a:off x="16929100" y="6251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76729</xdr:rowOff>
    </xdr:from>
    <xdr:to>
      <xdr:col>81</xdr:col>
      <xdr:colOff>44450</xdr:colOff>
      <xdr:row>40</xdr:row>
      <xdr:rowOff>127000</xdr:rowOff>
    </xdr:to>
    <xdr:cxnSp macro="">
      <xdr:nvCxnSpPr>
        <xdr:cNvPr id="391" name="直線コネクタ 390">
          <a:extLst>
            <a:ext uri="{FF2B5EF4-FFF2-40B4-BE49-F238E27FC236}">
              <a16:creationId xmlns:a16="http://schemas.microsoft.com/office/drawing/2014/main" id="{EDDAFD45-03FA-4459-9946-F98BEFF4E7E0}"/>
            </a:ext>
          </a:extLst>
        </xdr:cNvPr>
        <xdr:cNvCxnSpPr/>
      </xdr:nvCxnSpPr>
      <xdr:spPr>
        <a:xfrm>
          <a:off x="16179800" y="6934729"/>
          <a:ext cx="838200" cy="50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32402</xdr:rowOff>
    </xdr:from>
    <xdr:ext cx="762000" cy="259045"/>
    <xdr:sp macro="" textlink="">
      <xdr:nvSpPr>
        <xdr:cNvPr id="392" name="公債費負担の状況平均値テキスト">
          <a:extLst>
            <a:ext uri="{FF2B5EF4-FFF2-40B4-BE49-F238E27FC236}">
              <a16:creationId xmlns:a16="http://schemas.microsoft.com/office/drawing/2014/main" id="{C6202067-4374-41CB-82BE-4B3B6948025E}"/>
            </a:ext>
          </a:extLst>
        </xdr:cNvPr>
        <xdr:cNvSpPr txBox="1"/>
      </xdr:nvSpPr>
      <xdr:spPr>
        <a:xfrm>
          <a:off x="17106900" y="6718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15875</xdr:rowOff>
    </xdr:from>
    <xdr:to>
      <xdr:col>81</xdr:col>
      <xdr:colOff>95250</xdr:colOff>
      <xdr:row>40</xdr:row>
      <xdr:rowOff>117475</xdr:rowOff>
    </xdr:to>
    <xdr:sp macro="" textlink="">
      <xdr:nvSpPr>
        <xdr:cNvPr id="393" name="フローチャート: 判断 392">
          <a:extLst>
            <a:ext uri="{FF2B5EF4-FFF2-40B4-BE49-F238E27FC236}">
              <a16:creationId xmlns:a16="http://schemas.microsoft.com/office/drawing/2014/main" id="{15962ACC-C4F8-4F0D-8BD3-D07AFE44982D}"/>
            </a:ext>
          </a:extLst>
        </xdr:cNvPr>
        <xdr:cNvSpPr/>
      </xdr:nvSpPr>
      <xdr:spPr>
        <a:xfrm>
          <a:off x="169672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36513</xdr:rowOff>
    </xdr:from>
    <xdr:to>
      <xdr:col>77</xdr:col>
      <xdr:colOff>44450</xdr:colOff>
      <xdr:row>40</xdr:row>
      <xdr:rowOff>76729</xdr:rowOff>
    </xdr:to>
    <xdr:cxnSp macro="">
      <xdr:nvCxnSpPr>
        <xdr:cNvPr id="394" name="直線コネクタ 393">
          <a:extLst>
            <a:ext uri="{FF2B5EF4-FFF2-40B4-BE49-F238E27FC236}">
              <a16:creationId xmlns:a16="http://schemas.microsoft.com/office/drawing/2014/main" id="{100683B8-584F-4A37-BD0D-8F6BA89D5F79}"/>
            </a:ext>
          </a:extLst>
        </xdr:cNvPr>
        <xdr:cNvCxnSpPr/>
      </xdr:nvCxnSpPr>
      <xdr:spPr>
        <a:xfrm>
          <a:off x="15290800" y="6894513"/>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167217</xdr:rowOff>
    </xdr:from>
    <xdr:to>
      <xdr:col>77</xdr:col>
      <xdr:colOff>95250</xdr:colOff>
      <xdr:row>40</xdr:row>
      <xdr:rowOff>97367</xdr:rowOff>
    </xdr:to>
    <xdr:sp macro="" textlink="">
      <xdr:nvSpPr>
        <xdr:cNvPr id="395" name="フローチャート: 判断 394">
          <a:extLst>
            <a:ext uri="{FF2B5EF4-FFF2-40B4-BE49-F238E27FC236}">
              <a16:creationId xmlns:a16="http://schemas.microsoft.com/office/drawing/2014/main" id="{2835289B-7FC3-49F6-B319-E39A80D877E3}"/>
            </a:ext>
          </a:extLst>
        </xdr:cNvPr>
        <xdr:cNvSpPr/>
      </xdr:nvSpPr>
      <xdr:spPr>
        <a:xfrm>
          <a:off x="161290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107544</xdr:rowOff>
    </xdr:from>
    <xdr:ext cx="736600" cy="259045"/>
    <xdr:sp macro="" textlink="">
      <xdr:nvSpPr>
        <xdr:cNvPr id="396" name="テキスト ボックス 395">
          <a:extLst>
            <a:ext uri="{FF2B5EF4-FFF2-40B4-BE49-F238E27FC236}">
              <a16:creationId xmlns:a16="http://schemas.microsoft.com/office/drawing/2014/main" id="{889CA992-B71D-41C0-A393-1154D8B11F6C}"/>
            </a:ext>
          </a:extLst>
        </xdr:cNvPr>
        <xdr:cNvSpPr txBox="1"/>
      </xdr:nvSpPr>
      <xdr:spPr>
        <a:xfrm>
          <a:off x="15798800" y="6622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36513</xdr:rowOff>
    </xdr:from>
    <xdr:to>
      <xdr:col>72</xdr:col>
      <xdr:colOff>203200</xdr:colOff>
      <xdr:row>40</xdr:row>
      <xdr:rowOff>76729</xdr:rowOff>
    </xdr:to>
    <xdr:cxnSp macro="">
      <xdr:nvCxnSpPr>
        <xdr:cNvPr id="397" name="直線コネクタ 396">
          <a:extLst>
            <a:ext uri="{FF2B5EF4-FFF2-40B4-BE49-F238E27FC236}">
              <a16:creationId xmlns:a16="http://schemas.microsoft.com/office/drawing/2014/main" id="{06CA7883-7FE1-4A14-8EB4-4813891EF706}"/>
            </a:ext>
          </a:extLst>
        </xdr:cNvPr>
        <xdr:cNvCxnSpPr/>
      </xdr:nvCxnSpPr>
      <xdr:spPr>
        <a:xfrm flipV="1">
          <a:off x="14401800" y="6894513"/>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35983</xdr:rowOff>
    </xdr:from>
    <xdr:to>
      <xdr:col>73</xdr:col>
      <xdr:colOff>44450</xdr:colOff>
      <xdr:row>40</xdr:row>
      <xdr:rowOff>137583</xdr:rowOff>
    </xdr:to>
    <xdr:sp macro="" textlink="">
      <xdr:nvSpPr>
        <xdr:cNvPr id="398" name="フローチャート: 判断 397">
          <a:extLst>
            <a:ext uri="{FF2B5EF4-FFF2-40B4-BE49-F238E27FC236}">
              <a16:creationId xmlns:a16="http://schemas.microsoft.com/office/drawing/2014/main" id="{2074DD6F-5A87-4953-BA42-43DDEC696258}"/>
            </a:ext>
          </a:extLst>
        </xdr:cNvPr>
        <xdr:cNvSpPr/>
      </xdr:nvSpPr>
      <xdr:spPr>
        <a:xfrm>
          <a:off x="15240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122360</xdr:rowOff>
    </xdr:from>
    <xdr:ext cx="762000" cy="259045"/>
    <xdr:sp macro="" textlink="">
      <xdr:nvSpPr>
        <xdr:cNvPr id="399" name="テキスト ボックス 398">
          <a:extLst>
            <a:ext uri="{FF2B5EF4-FFF2-40B4-BE49-F238E27FC236}">
              <a16:creationId xmlns:a16="http://schemas.microsoft.com/office/drawing/2014/main" id="{81766C9A-8AD1-4639-860E-21B7B9B93905}"/>
            </a:ext>
          </a:extLst>
        </xdr:cNvPr>
        <xdr:cNvSpPr txBox="1"/>
      </xdr:nvSpPr>
      <xdr:spPr>
        <a:xfrm>
          <a:off x="149098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76729</xdr:rowOff>
    </xdr:from>
    <xdr:to>
      <xdr:col>68</xdr:col>
      <xdr:colOff>152400</xdr:colOff>
      <xdr:row>40</xdr:row>
      <xdr:rowOff>86783</xdr:rowOff>
    </xdr:to>
    <xdr:cxnSp macro="">
      <xdr:nvCxnSpPr>
        <xdr:cNvPr id="400" name="直線コネクタ 399">
          <a:extLst>
            <a:ext uri="{FF2B5EF4-FFF2-40B4-BE49-F238E27FC236}">
              <a16:creationId xmlns:a16="http://schemas.microsoft.com/office/drawing/2014/main" id="{DCC43C64-7747-49E1-A14D-C0DD766EAB24}"/>
            </a:ext>
          </a:extLst>
        </xdr:cNvPr>
        <xdr:cNvCxnSpPr/>
      </xdr:nvCxnSpPr>
      <xdr:spPr>
        <a:xfrm flipV="1">
          <a:off x="13512800" y="6934729"/>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96308</xdr:rowOff>
    </xdr:from>
    <xdr:to>
      <xdr:col>68</xdr:col>
      <xdr:colOff>203200</xdr:colOff>
      <xdr:row>41</xdr:row>
      <xdr:rowOff>26458</xdr:rowOff>
    </xdr:to>
    <xdr:sp macro="" textlink="">
      <xdr:nvSpPr>
        <xdr:cNvPr id="401" name="フローチャート: 判断 400">
          <a:extLst>
            <a:ext uri="{FF2B5EF4-FFF2-40B4-BE49-F238E27FC236}">
              <a16:creationId xmlns:a16="http://schemas.microsoft.com/office/drawing/2014/main" id="{C9E4BCF1-4FC4-4D74-96EA-208B643B16AA}"/>
            </a:ext>
          </a:extLst>
        </xdr:cNvPr>
        <xdr:cNvSpPr/>
      </xdr:nvSpPr>
      <xdr:spPr>
        <a:xfrm>
          <a:off x="14351000" y="695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11235</xdr:rowOff>
    </xdr:from>
    <xdr:ext cx="762000" cy="259045"/>
    <xdr:sp macro="" textlink="">
      <xdr:nvSpPr>
        <xdr:cNvPr id="402" name="テキスト ボックス 401">
          <a:extLst>
            <a:ext uri="{FF2B5EF4-FFF2-40B4-BE49-F238E27FC236}">
              <a16:creationId xmlns:a16="http://schemas.microsoft.com/office/drawing/2014/main" id="{B3EC05AD-FEA8-4679-8C05-ED4946FC6333}"/>
            </a:ext>
          </a:extLst>
        </xdr:cNvPr>
        <xdr:cNvSpPr txBox="1"/>
      </xdr:nvSpPr>
      <xdr:spPr>
        <a:xfrm>
          <a:off x="14020800" y="704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86254</xdr:rowOff>
    </xdr:from>
    <xdr:to>
      <xdr:col>64</xdr:col>
      <xdr:colOff>152400</xdr:colOff>
      <xdr:row>41</xdr:row>
      <xdr:rowOff>16404</xdr:rowOff>
    </xdr:to>
    <xdr:sp macro="" textlink="">
      <xdr:nvSpPr>
        <xdr:cNvPr id="403" name="フローチャート: 判断 402">
          <a:extLst>
            <a:ext uri="{FF2B5EF4-FFF2-40B4-BE49-F238E27FC236}">
              <a16:creationId xmlns:a16="http://schemas.microsoft.com/office/drawing/2014/main" id="{E279FBF9-E57E-490F-B11E-0546C43A1E65}"/>
            </a:ext>
          </a:extLst>
        </xdr:cNvPr>
        <xdr:cNvSpPr/>
      </xdr:nvSpPr>
      <xdr:spPr>
        <a:xfrm>
          <a:off x="13462000" y="694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1181</xdr:rowOff>
    </xdr:from>
    <xdr:ext cx="762000" cy="259045"/>
    <xdr:sp macro="" textlink="">
      <xdr:nvSpPr>
        <xdr:cNvPr id="404" name="テキスト ボックス 403">
          <a:extLst>
            <a:ext uri="{FF2B5EF4-FFF2-40B4-BE49-F238E27FC236}">
              <a16:creationId xmlns:a16="http://schemas.microsoft.com/office/drawing/2014/main" id="{F5413F29-0E6D-450E-AF80-0681D15EC1C9}"/>
            </a:ext>
          </a:extLst>
        </xdr:cNvPr>
        <xdr:cNvSpPr txBox="1"/>
      </xdr:nvSpPr>
      <xdr:spPr>
        <a:xfrm>
          <a:off x="13131800" y="7030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67086870-25FD-451D-8965-CAE3E5879411}"/>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96A6AA96-D918-4364-8237-E66400BB0554}"/>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7" name="テキスト ボックス 406">
          <a:extLst>
            <a:ext uri="{FF2B5EF4-FFF2-40B4-BE49-F238E27FC236}">
              <a16:creationId xmlns:a16="http://schemas.microsoft.com/office/drawing/2014/main" id="{3BDA8771-3A70-47D0-94AE-D27BD71E1824}"/>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8" name="テキスト ボックス 407">
          <a:extLst>
            <a:ext uri="{FF2B5EF4-FFF2-40B4-BE49-F238E27FC236}">
              <a16:creationId xmlns:a16="http://schemas.microsoft.com/office/drawing/2014/main" id="{C881C99E-B252-463A-93A6-985B84D79E27}"/>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9" name="テキスト ボックス 408">
          <a:extLst>
            <a:ext uri="{FF2B5EF4-FFF2-40B4-BE49-F238E27FC236}">
              <a16:creationId xmlns:a16="http://schemas.microsoft.com/office/drawing/2014/main" id="{5C5EDFA3-A431-437D-81A0-B151FD973B2B}"/>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76200</xdr:rowOff>
    </xdr:from>
    <xdr:to>
      <xdr:col>81</xdr:col>
      <xdr:colOff>95250</xdr:colOff>
      <xdr:row>41</xdr:row>
      <xdr:rowOff>6350</xdr:rowOff>
    </xdr:to>
    <xdr:sp macro="" textlink="">
      <xdr:nvSpPr>
        <xdr:cNvPr id="410" name="楕円 409">
          <a:extLst>
            <a:ext uri="{FF2B5EF4-FFF2-40B4-BE49-F238E27FC236}">
              <a16:creationId xmlns:a16="http://schemas.microsoft.com/office/drawing/2014/main" id="{C42719C0-3215-4814-ADCC-6D7263319699}"/>
            </a:ext>
          </a:extLst>
        </xdr:cNvPr>
        <xdr:cNvSpPr/>
      </xdr:nvSpPr>
      <xdr:spPr>
        <a:xfrm>
          <a:off x="16967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48277</xdr:rowOff>
    </xdr:from>
    <xdr:ext cx="762000" cy="259045"/>
    <xdr:sp macro="" textlink="">
      <xdr:nvSpPr>
        <xdr:cNvPr id="411" name="公債費負担の状況該当値テキスト">
          <a:extLst>
            <a:ext uri="{FF2B5EF4-FFF2-40B4-BE49-F238E27FC236}">
              <a16:creationId xmlns:a16="http://schemas.microsoft.com/office/drawing/2014/main" id="{6CC3A67A-5575-48FA-87A4-CD667F29FDFE}"/>
            </a:ext>
          </a:extLst>
        </xdr:cNvPr>
        <xdr:cNvSpPr txBox="1"/>
      </xdr:nvSpPr>
      <xdr:spPr>
        <a:xfrm>
          <a:off x="171069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25929</xdr:rowOff>
    </xdr:from>
    <xdr:to>
      <xdr:col>77</xdr:col>
      <xdr:colOff>95250</xdr:colOff>
      <xdr:row>40</xdr:row>
      <xdr:rowOff>127529</xdr:rowOff>
    </xdr:to>
    <xdr:sp macro="" textlink="">
      <xdr:nvSpPr>
        <xdr:cNvPr id="412" name="楕円 411">
          <a:extLst>
            <a:ext uri="{FF2B5EF4-FFF2-40B4-BE49-F238E27FC236}">
              <a16:creationId xmlns:a16="http://schemas.microsoft.com/office/drawing/2014/main" id="{14F51FCA-A531-4843-BDFB-3086909C48E3}"/>
            </a:ext>
          </a:extLst>
        </xdr:cNvPr>
        <xdr:cNvSpPr/>
      </xdr:nvSpPr>
      <xdr:spPr>
        <a:xfrm>
          <a:off x="16129000" y="688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112306</xdr:rowOff>
    </xdr:from>
    <xdr:ext cx="736600" cy="259045"/>
    <xdr:sp macro="" textlink="">
      <xdr:nvSpPr>
        <xdr:cNvPr id="413" name="テキスト ボックス 412">
          <a:extLst>
            <a:ext uri="{FF2B5EF4-FFF2-40B4-BE49-F238E27FC236}">
              <a16:creationId xmlns:a16="http://schemas.microsoft.com/office/drawing/2014/main" id="{E3166466-7351-4AF5-9FCE-6868E7FA19BD}"/>
            </a:ext>
          </a:extLst>
        </xdr:cNvPr>
        <xdr:cNvSpPr txBox="1"/>
      </xdr:nvSpPr>
      <xdr:spPr>
        <a:xfrm>
          <a:off x="15798800" y="6970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157163</xdr:rowOff>
    </xdr:from>
    <xdr:to>
      <xdr:col>73</xdr:col>
      <xdr:colOff>44450</xdr:colOff>
      <xdr:row>40</xdr:row>
      <xdr:rowOff>87313</xdr:rowOff>
    </xdr:to>
    <xdr:sp macro="" textlink="">
      <xdr:nvSpPr>
        <xdr:cNvPr id="414" name="楕円 413">
          <a:extLst>
            <a:ext uri="{FF2B5EF4-FFF2-40B4-BE49-F238E27FC236}">
              <a16:creationId xmlns:a16="http://schemas.microsoft.com/office/drawing/2014/main" id="{84A50041-AD4C-4CF8-B28B-D61F743BD8EE}"/>
            </a:ext>
          </a:extLst>
        </xdr:cNvPr>
        <xdr:cNvSpPr/>
      </xdr:nvSpPr>
      <xdr:spPr>
        <a:xfrm>
          <a:off x="15240000" y="684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97490</xdr:rowOff>
    </xdr:from>
    <xdr:ext cx="762000" cy="259045"/>
    <xdr:sp macro="" textlink="">
      <xdr:nvSpPr>
        <xdr:cNvPr id="415" name="テキスト ボックス 414">
          <a:extLst>
            <a:ext uri="{FF2B5EF4-FFF2-40B4-BE49-F238E27FC236}">
              <a16:creationId xmlns:a16="http://schemas.microsoft.com/office/drawing/2014/main" id="{BBC705DD-BCCB-433C-8A2E-D820007DA899}"/>
            </a:ext>
          </a:extLst>
        </xdr:cNvPr>
        <xdr:cNvSpPr txBox="1"/>
      </xdr:nvSpPr>
      <xdr:spPr>
        <a:xfrm>
          <a:off x="14909800" y="6612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25929</xdr:rowOff>
    </xdr:from>
    <xdr:to>
      <xdr:col>68</xdr:col>
      <xdr:colOff>203200</xdr:colOff>
      <xdr:row>40</xdr:row>
      <xdr:rowOff>127529</xdr:rowOff>
    </xdr:to>
    <xdr:sp macro="" textlink="">
      <xdr:nvSpPr>
        <xdr:cNvPr id="416" name="楕円 415">
          <a:extLst>
            <a:ext uri="{FF2B5EF4-FFF2-40B4-BE49-F238E27FC236}">
              <a16:creationId xmlns:a16="http://schemas.microsoft.com/office/drawing/2014/main" id="{D4E50AB5-1BE2-4020-B1B7-8326B46580FC}"/>
            </a:ext>
          </a:extLst>
        </xdr:cNvPr>
        <xdr:cNvSpPr/>
      </xdr:nvSpPr>
      <xdr:spPr>
        <a:xfrm>
          <a:off x="14351000" y="688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137706</xdr:rowOff>
    </xdr:from>
    <xdr:ext cx="762000" cy="259045"/>
    <xdr:sp macro="" textlink="">
      <xdr:nvSpPr>
        <xdr:cNvPr id="417" name="テキスト ボックス 416">
          <a:extLst>
            <a:ext uri="{FF2B5EF4-FFF2-40B4-BE49-F238E27FC236}">
              <a16:creationId xmlns:a16="http://schemas.microsoft.com/office/drawing/2014/main" id="{F1F1FB3F-29F9-4CA5-A1E8-763B054D07E7}"/>
            </a:ext>
          </a:extLst>
        </xdr:cNvPr>
        <xdr:cNvSpPr txBox="1"/>
      </xdr:nvSpPr>
      <xdr:spPr>
        <a:xfrm>
          <a:off x="14020800" y="6652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35983</xdr:rowOff>
    </xdr:from>
    <xdr:to>
      <xdr:col>64</xdr:col>
      <xdr:colOff>152400</xdr:colOff>
      <xdr:row>40</xdr:row>
      <xdr:rowOff>137583</xdr:rowOff>
    </xdr:to>
    <xdr:sp macro="" textlink="">
      <xdr:nvSpPr>
        <xdr:cNvPr id="418" name="楕円 417">
          <a:extLst>
            <a:ext uri="{FF2B5EF4-FFF2-40B4-BE49-F238E27FC236}">
              <a16:creationId xmlns:a16="http://schemas.microsoft.com/office/drawing/2014/main" id="{3C020CA7-7CDE-4E02-B1E1-EE56660216BC}"/>
            </a:ext>
          </a:extLst>
        </xdr:cNvPr>
        <xdr:cNvSpPr/>
      </xdr:nvSpPr>
      <xdr:spPr>
        <a:xfrm>
          <a:off x="13462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147760</xdr:rowOff>
    </xdr:from>
    <xdr:ext cx="762000" cy="259045"/>
    <xdr:sp macro="" textlink="">
      <xdr:nvSpPr>
        <xdr:cNvPr id="419" name="テキスト ボックス 418">
          <a:extLst>
            <a:ext uri="{FF2B5EF4-FFF2-40B4-BE49-F238E27FC236}">
              <a16:creationId xmlns:a16="http://schemas.microsoft.com/office/drawing/2014/main" id="{208ED53C-CBC1-4027-9E76-43AD2149A00B}"/>
            </a:ext>
          </a:extLst>
        </xdr:cNvPr>
        <xdr:cNvSpPr txBox="1"/>
      </xdr:nvSpPr>
      <xdr:spPr>
        <a:xfrm>
          <a:off x="13131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20" name="正方形/長方形 419">
          <a:extLst>
            <a:ext uri="{FF2B5EF4-FFF2-40B4-BE49-F238E27FC236}">
              <a16:creationId xmlns:a16="http://schemas.microsoft.com/office/drawing/2014/main" id="{FBCE7EF9-A6EB-4F4D-A2E0-CEFF5E3690BE}"/>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1" name="テキスト ボックス 420">
          <a:extLst>
            <a:ext uri="{FF2B5EF4-FFF2-40B4-BE49-F238E27FC236}">
              <a16:creationId xmlns:a16="http://schemas.microsoft.com/office/drawing/2014/main" id="{FDEEBDA5-4D92-4DD2-A52B-4FC677131395}"/>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2" name="テキスト ボックス 421">
          <a:extLst>
            <a:ext uri="{FF2B5EF4-FFF2-40B4-BE49-F238E27FC236}">
              <a16:creationId xmlns:a16="http://schemas.microsoft.com/office/drawing/2014/main" id="{DC41BF5E-490C-46FA-A31E-7CEF34FACA71}"/>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3" name="正方形/長方形 422">
          <a:extLst>
            <a:ext uri="{FF2B5EF4-FFF2-40B4-BE49-F238E27FC236}">
              <a16:creationId xmlns:a16="http://schemas.microsoft.com/office/drawing/2014/main" id="{1009F075-75DC-4307-99E2-9B610C152C39}"/>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4" name="正方形/長方形 423">
          <a:extLst>
            <a:ext uri="{FF2B5EF4-FFF2-40B4-BE49-F238E27FC236}">
              <a16:creationId xmlns:a16="http://schemas.microsoft.com/office/drawing/2014/main" id="{3F4A53AE-9355-4110-A7CB-2AE9BC036E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5" name="正方形/長方形 424">
          <a:extLst>
            <a:ext uri="{FF2B5EF4-FFF2-40B4-BE49-F238E27FC236}">
              <a16:creationId xmlns:a16="http://schemas.microsoft.com/office/drawing/2014/main" id="{F2355108-1178-4C7A-AD1A-7492C26D7311}"/>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6" name="正方形/長方形 425">
          <a:extLst>
            <a:ext uri="{FF2B5EF4-FFF2-40B4-BE49-F238E27FC236}">
              <a16:creationId xmlns:a16="http://schemas.microsoft.com/office/drawing/2014/main" id="{6216FA27-2761-49AC-9953-6123E4640EFC}"/>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7" name="正方形/長方形 426">
          <a:extLst>
            <a:ext uri="{FF2B5EF4-FFF2-40B4-BE49-F238E27FC236}">
              <a16:creationId xmlns:a16="http://schemas.microsoft.com/office/drawing/2014/main" id="{DD6F39D4-B564-463C-A68B-1496E340E2BD}"/>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8" name="正方形/長方形 427">
          <a:extLst>
            <a:ext uri="{FF2B5EF4-FFF2-40B4-BE49-F238E27FC236}">
              <a16:creationId xmlns:a16="http://schemas.microsoft.com/office/drawing/2014/main" id="{2CB045FD-87F8-4819-89F2-6618F935F6D6}"/>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9" name="正方形/長方形 428">
          <a:extLst>
            <a:ext uri="{FF2B5EF4-FFF2-40B4-BE49-F238E27FC236}">
              <a16:creationId xmlns:a16="http://schemas.microsoft.com/office/drawing/2014/main" id="{6B66EEB7-9699-43A2-9A1D-9DE45426E101}"/>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30" name="正方形/長方形 429">
          <a:extLst>
            <a:ext uri="{FF2B5EF4-FFF2-40B4-BE49-F238E27FC236}">
              <a16:creationId xmlns:a16="http://schemas.microsoft.com/office/drawing/2014/main" id="{99AC659D-E90D-425F-BE0E-F61569928C56}"/>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1" name="正方形/長方形 430">
          <a:extLst>
            <a:ext uri="{FF2B5EF4-FFF2-40B4-BE49-F238E27FC236}">
              <a16:creationId xmlns:a16="http://schemas.microsoft.com/office/drawing/2014/main" id="{AB953E82-81F1-4575-99D6-1C3FEF7EC69E}"/>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2" name="テキスト ボックス 431">
          <a:extLst>
            <a:ext uri="{FF2B5EF4-FFF2-40B4-BE49-F238E27FC236}">
              <a16:creationId xmlns:a16="http://schemas.microsoft.com/office/drawing/2014/main" id="{7313F4FA-F8A5-4377-B6A1-691566CA010E}"/>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を上回っており、主な要因としては、県営高久田地区経営体育成基盤整備事業に係る債務負担行為の新規設定、一部事務組合の地方債残高増加に伴う構成市町村負担等見込み額の増加、健康福祉センター建設事業に係る繰入により特定目的基金の残高減少があげら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今後も、義務的経費の削減を中心に更なる財政の健全化に努めていく。</a:t>
          </a:r>
        </a:p>
      </xdr:txBody>
    </xdr:sp>
    <xdr:clientData/>
  </xdr:twoCellAnchor>
  <xdr:oneCellAnchor>
    <xdr:from>
      <xdr:col>61</xdr:col>
      <xdr:colOff>6350</xdr:colOff>
      <xdr:row>10</xdr:row>
      <xdr:rowOff>63500</xdr:rowOff>
    </xdr:from>
    <xdr:ext cx="298543" cy="225703"/>
    <xdr:sp macro="" textlink="">
      <xdr:nvSpPr>
        <xdr:cNvPr id="433" name="テキスト ボックス 432">
          <a:extLst>
            <a:ext uri="{FF2B5EF4-FFF2-40B4-BE49-F238E27FC236}">
              <a16:creationId xmlns:a16="http://schemas.microsoft.com/office/drawing/2014/main" id="{1DE505C4-38BC-41E3-8A55-F6A9F39D50C4}"/>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4" name="直線コネクタ 433">
          <a:extLst>
            <a:ext uri="{FF2B5EF4-FFF2-40B4-BE49-F238E27FC236}">
              <a16:creationId xmlns:a16="http://schemas.microsoft.com/office/drawing/2014/main" id="{284CAEEC-3C4D-4C36-8C9E-89B0449FA776}"/>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5" name="テキスト ボックス 434">
          <a:extLst>
            <a:ext uri="{FF2B5EF4-FFF2-40B4-BE49-F238E27FC236}">
              <a16:creationId xmlns:a16="http://schemas.microsoft.com/office/drawing/2014/main" id="{8807740D-23C6-420B-8002-E31C8065E5E5}"/>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6" name="直線コネクタ 435">
          <a:extLst>
            <a:ext uri="{FF2B5EF4-FFF2-40B4-BE49-F238E27FC236}">
              <a16:creationId xmlns:a16="http://schemas.microsoft.com/office/drawing/2014/main" id="{7D6D52C7-2B54-47DF-9A39-8942F9318A22}"/>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7" name="テキスト ボックス 436">
          <a:extLst>
            <a:ext uri="{FF2B5EF4-FFF2-40B4-BE49-F238E27FC236}">
              <a16:creationId xmlns:a16="http://schemas.microsoft.com/office/drawing/2014/main" id="{0DD92D98-C255-4E3F-A625-2930B22AE961}"/>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8" name="直線コネクタ 437">
          <a:extLst>
            <a:ext uri="{FF2B5EF4-FFF2-40B4-BE49-F238E27FC236}">
              <a16:creationId xmlns:a16="http://schemas.microsoft.com/office/drawing/2014/main" id="{5893CADD-5876-49D6-B957-1EE7B5E6532F}"/>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9" name="テキスト ボックス 438">
          <a:extLst>
            <a:ext uri="{FF2B5EF4-FFF2-40B4-BE49-F238E27FC236}">
              <a16:creationId xmlns:a16="http://schemas.microsoft.com/office/drawing/2014/main" id="{70C3478E-63D2-4BAD-936A-12ACAE49C97F}"/>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40" name="直線コネクタ 439">
          <a:extLst>
            <a:ext uri="{FF2B5EF4-FFF2-40B4-BE49-F238E27FC236}">
              <a16:creationId xmlns:a16="http://schemas.microsoft.com/office/drawing/2014/main" id="{5196A222-4B42-4C99-BE57-B94059DAB857}"/>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41" name="テキスト ボックス 440">
          <a:extLst>
            <a:ext uri="{FF2B5EF4-FFF2-40B4-BE49-F238E27FC236}">
              <a16:creationId xmlns:a16="http://schemas.microsoft.com/office/drawing/2014/main" id="{6D253333-AA9B-456F-B4C9-721F77A85683}"/>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42" name="直線コネクタ 441">
          <a:extLst>
            <a:ext uri="{FF2B5EF4-FFF2-40B4-BE49-F238E27FC236}">
              <a16:creationId xmlns:a16="http://schemas.microsoft.com/office/drawing/2014/main" id="{2369FBEC-2EBE-4DC3-920D-4EA2944E6FB3}"/>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43" name="テキスト ボックス 442">
          <a:extLst>
            <a:ext uri="{FF2B5EF4-FFF2-40B4-BE49-F238E27FC236}">
              <a16:creationId xmlns:a16="http://schemas.microsoft.com/office/drawing/2014/main" id="{BF83DC07-040B-4FEF-AEAE-B6128B47540A}"/>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4" name="直線コネクタ 443">
          <a:extLst>
            <a:ext uri="{FF2B5EF4-FFF2-40B4-BE49-F238E27FC236}">
              <a16:creationId xmlns:a16="http://schemas.microsoft.com/office/drawing/2014/main" id="{1F0EFAD9-FC70-4D61-B380-65DF454B8CC1}"/>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5" name="テキスト ボックス 444">
          <a:extLst>
            <a:ext uri="{FF2B5EF4-FFF2-40B4-BE49-F238E27FC236}">
              <a16:creationId xmlns:a16="http://schemas.microsoft.com/office/drawing/2014/main" id="{95391C78-D697-4D61-8B22-FAC04AF2348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6" name="直線コネクタ 445">
          <a:extLst>
            <a:ext uri="{FF2B5EF4-FFF2-40B4-BE49-F238E27FC236}">
              <a16:creationId xmlns:a16="http://schemas.microsoft.com/office/drawing/2014/main" id="{4BE6540A-7704-4295-90C4-FA640B6AE53F}"/>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7" name="テキスト ボックス 446">
          <a:extLst>
            <a:ext uri="{FF2B5EF4-FFF2-40B4-BE49-F238E27FC236}">
              <a16:creationId xmlns:a16="http://schemas.microsoft.com/office/drawing/2014/main" id="{DDB09AB3-693A-41C3-9029-EA9A5A6F330E}"/>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8" name="直線コネクタ 447">
          <a:extLst>
            <a:ext uri="{FF2B5EF4-FFF2-40B4-BE49-F238E27FC236}">
              <a16:creationId xmlns:a16="http://schemas.microsoft.com/office/drawing/2014/main" id="{BBB6F52C-6155-43FF-A271-1C8742A6FBFF}"/>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9" name="将来負担の状況グラフ枠">
          <a:extLst>
            <a:ext uri="{FF2B5EF4-FFF2-40B4-BE49-F238E27FC236}">
              <a16:creationId xmlns:a16="http://schemas.microsoft.com/office/drawing/2014/main" id="{8493673B-E623-4CA3-B86F-C01AB787C6AE}"/>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45176</xdr:rowOff>
    </xdr:to>
    <xdr:cxnSp macro="">
      <xdr:nvCxnSpPr>
        <xdr:cNvPr id="450" name="直線コネクタ 449">
          <a:extLst>
            <a:ext uri="{FF2B5EF4-FFF2-40B4-BE49-F238E27FC236}">
              <a16:creationId xmlns:a16="http://schemas.microsoft.com/office/drawing/2014/main" id="{809B9CB9-9D28-4910-AB95-BD7438384513}"/>
            </a:ext>
          </a:extLst>
        </xdr:cNvPr>
        <xdr:cNvCxnSpPr/>
      </xdr:nvCxnSpPr>
      <xdr:spPr>
        <a:xfrm flipV="1">
          <a:off x="17018000" y="2313214"/>
          <a:ext cx="0" cy="16753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17253</xdr:rowOff>
    </xdr:from>
    <xdr:ext cx="762000" cy="259045"/>
    <xdr:sp macro="" textlink="">
      <xdr:nvSpPr>
        <xdr:cNvPr id="451" name="将来負担の状況最小値テキスト">
          <a:extLst>
            <a:ext uri="{FF2B5EF4-FFF2-40B4-BE49-F238E27FC236}">
              <a16:creationId xmlns:a16="http://schemas.microsoft.com/office/drawing/2014/main" id="{467C5485-E801-4471-8928-6183470AC368}"/>
            </a:ext>
          </a:extLst>
        </xdr:cNvPr>
        <xdr:cNvSpPr txBox="1"/>
      </xdr:nvSpPr>
      <xdr:spPr>
        <a:xfrm>
          <a:off x="17106900" y="3960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45176</xdr:rowOff>
    </xdr:from>
    <xdr:to>
      <xdr:col>81</xdr:col>
      <xdr:colOff>133350</xdr:colOff>
      <xdr:row>23</xdr:row>
      <xdr:rowOff>45176</xdr:rowOff>
    </xdr:to>
    <xdr:cxnSp macro="">
      <xdr:nvCxnSpPr>
        <xdr:cNvPr id="452" name="直線コネクタ 451">
          <a:extLst>
            <a:ext uri="{FF2B5EF4-FFF2-40B4-BE49-F238E27FC236}">
              <a16:creationId xmlns:a16="http://schemas.microsoft.com/office/drawing/2014/main" id="{E3605DCB-4122-46F1-B20C-4D518E89F33A}"/>
            </a:ext>
          </a:extLst>
        </xdr:cNvPr>
        <xdr:cNvCxnSpPr/>
      </xdr:nvCxnSpPr>
      <xdr:spPr>
        <a:xfrm>
          <a:off x="16929100" y="3988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53" name="将来負担の状況最大値テキスト">
          <a:extLst>
            <a:ext uri="{FF2B5EF4-FFF2-40B4-BE49-F238E27FC236}">
              <a16:creationId xmlns:a16="http://schemas.microsoft.com/office/drawing/2014/main" id="{B7AA6AD0-6E59-4158-ADCC-B9568804BFCD}"/>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4" name="直線コネクタ 453">
          <a:extLst>
            <a:ext uri="{FF2B5EF4-FFF2-40B4-BE49-F238E27FC236}">
              <a16:creationId xmlns:a16="http://schemas.microsoft.com/office/drawing/2014/main" id="{C0DADB00-A629-4157-B9F8-478AC5F4FAC4}"/>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39975</xdr:rowOff>
    </xdr:from>
    <xdr:to>
      <xdr:col>81</xdr:col>
      <xdr:colOff>44450</xdr:colOff>
      <xdr:row>18</xdr:row>
      <xdr:rowOff>18808</xdr:rowOff>
    </xdr:to>
    <xdr:cxnSp macro="">
      <xdr:nvCxnSpPr>
        <xdr:cNvPr id="455" name="直線コネクタ 454">
          <a:extLst>
            <a:ext uri="{FF2B5EF4-FFF2-40B4-BE49-F238E27FC236}">
              <a16:creationId xmlns:a16="http://schemas.microsoft.com/office/drawing/2014/main" id="{C7CFC6BF-FB44-4E5D-B16A-D4B30EA677D8}"/>
            </a:ext>
          </a:extLst>
        </xdr:cNvPr>
        <xdr:cNvCxnSpPr/>
      </xdr:nvCxnSpPr>
      <xdr:spPr>
        <a:xfrm>
          <a:off x="16179800" y="2783175"/>
          <a:ext cx="838200" cy="32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56" name="将来負担の状況平均値テキスト">
          <a:extLst>
            <a:ext uri="{FF2B5EF4-FFF2-40B4-BE49-F238E27FC236}">
              <a16:creationId xmlns:a16="http://schemas.microsoft.com/office/drawing/2014/main" id="{EA1D3962-4ADE-4BC2-BB9A-01CC08DAEBD2}"/>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57" name="フローチャート: 判断 456">
          <a:extLst>
            <a:ext uri="{FF2B5EF4-FFF2-40B4-BE49-F238E27FC236}">
              <a16:creationId xmlns:a16="http://schemas.microsoft.com/office/drawing/2014/main" id="{B8FAF812-ED9A-4919-817F-DBC60D327FC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88477</xdr:rowOff>
    </xdr:from>
    <xdr:to>
      <xdr:col>77</xdr:col>
      <xdr:colOff>44450</xdr:colOff>
      <xdr:row>16</xdr:row>
      <xdr:rowOff>39975</xdr:rowOff>
    </xdr:to>
    <xdr:cxnSp macro="">
      <xdr:nvCxnSpPr>
        <xdr:cNvPr id="458" name="直線コネクタ 457">
          <a:extLst>
            <a:ext uri="{FF2B5EF4-FFF2-40B4-BE49-F238E27FC236}">
              <a16:creationId xmlns:a16="http://schemas.microsoft.com/office/drawing/2014/main" id="{133CDCE4-EB37-4279-93BC-D1D6F5A1B663}"/>
            </a:ext>
          </a:extLst>
        </xdr:cNvPr>
        <xdr:cNvCxnSpPr/>
      </xdr:nvCxnSpPr>
      <xdr:spPr>
        <a:xfrm>
          <a:off x="15290800" y="2660227"/>
          <a:ext cx="889000" cy="122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131233</xdr:rowOff>
    </xdr:from>
    <xdr:to>
      <xdr:col>77</xdr:col>
      <xdr:colOff>95250</xdr:colOff>
      <xdr:row>14</xdr:row>
      <xdr:rowOff>61383</xdr:rowOff>
    </xdr:to>
    <xdr:sp macro="" textlink="">
      <xdr:nvSpPr>
        <xdr:cNvPr id="459" name="フローチャート: 判断 458">
          <a:extLst>
            <a:ext uri="{FF2B5EF4-FFF2-40B4-BE49-F238E27FC236}">
              <a16:creationId xmlns:a16="http://schemas.microsoft.com/office/drawing/2014/main" id="{64629AC2-3D77-44C7-BB96-D1AD82E21BDD}"/>
            </a:ext>
          </a:extLst>
        </xdr:cNvPr>
        <xdr:cNvSpPr/>
      </xdr:nvSpPr>
      <xdr:spPr>
        <a:xfrm>
          <a:off x="16129000" y="236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71560</xdr:rowOff>
    </xdr:from>
    <xdr:ext cx="736600" cy="259045"/>
    <xdr:sp macro="" textlink="">
      <xdr:nvSpPr>
        <xdr:cNvPr id="460" name="テキスト ボックス 459">
          <a:extLst>
            <a:ext uri="{FF2B5EF4-FFF2-40B4-BE49-F238E27FC236}">
              <a16:creationId xmlns:a16="http://schemas.microsoft.com/office/drawing/2014/main" id="{DE73C19C-D260-4EB7-9C24-906C2701529E}"/>
            </a:ext>
          </a:extLst>
        </xdr:cNvPr>
        <xdr:cNvSpPr txBox="1"/>
      </xdr:nvSpPr>
      <xdr:spPr>
        <a:xfrm>
          <a:off x="15798800" y="2128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143873</xdr:rowOff>
    </xdr:from>
    <xdr:to>
      <xdr:col>72</xdr:col>
      <xdr:colOff>203200</xdr:colOff>
      <xdr:row>15</xdr:row>
      <xdr:rowOff>88477</xdr:rowOff>
    </xdr:to>
    <xdr:cxnSp macro="">
      <xdr:nvCxnSpPr>
        <xdr:cNvPr id="461" name="直線コネクタ 460">
          <a:extLst>
            <a:ext uri="{FF2B5EF4-FFF2-40B4-BE49-F238E27FC236}">
              <a16:creationId xmlns:a16="http://schemas.microsoft.com/office/drawing/2014/main" id="{6D309C14-E980-48A8-962A-C3C6AAEB484B}"/>
            </a:ext>
          </a:extLst>
        </xdr:cNvPr>
        <xdr:cNvCxnSpPr/>
      </xdr:nvCxnSpPr>
      <xdr:spPr>
        <a:xfrm>
          <a:off x="14401800" y="2544173"/>
          <a:ext cx="889000" cy="116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132140</xdr:rowOff>
    </xdr:from>
    <xdr:to>
      <xdr:col>73</xdr:col>
      <xdr:colOff>44450</xdr:colOff>
      <xdr:row>15</xdr:row>
      <xdr:rowOff>62290</xdr:rowOff>
    </xdr:to>
    <xdr:sp macro="" textlink="">
      <xdr:nvSpPr>
        <xdr:cNvPr id="462" name="フローチャート: 判断 461">
          <a:extLst>
            <a:ext uri="{FF2B5EF4-FFF2-40B4-BE49-F238E27FC236}">
              <a16:creationId xmlns:a16="http://schemas.microsoft.com/office/drawing/2014/main" id="{B0A89B74-7B09-496D-B137-C98A0D2846E3}"/>
            </a:ext>
          </a:extLst>
        </xdr:cNvPr>
        <xdr:cNvSpPr/>
      </xdr:nvSpPr>
      <xdr:spPr>
        <a:xfrm>
          <a:off x="15240000" y="25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72467</xdr:rowOff>
    </xdr:from>
    <xdr:ext cx="762000" cy="259045"/>
    <xdr:sp macro="" textlink="">
      <xdr:nvSpPr>
        <xdr:cNvPr id="463" name="テキスト ボックス 462">
          <a:extLst>
            <a:ext uri="{FF2B5EF4-FFF2-40B4-BE49-F238E27FC236}">
              <a16:creationId xmlns:a16="http://schemas.microsoft.com/office/drawing/2014/main" id="{8FBDFF84-0E66-417E-A444-AC163D51687A}"/>
            </a:ext>
          </a:extLst>
        </xdr:cNvPr>
        <xdr:cNvSpPr txBox="1"/>
      </xdr:nvSpPr>
      <xdr:spPr>
        <a:xfrm>
          <a:off x="14909800" y="230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143873</xdr:rowOff>
    </xdr:from>
    <xdr:to>
      <xdr:col>68</xdr:col>
      <xdr:colOff>152400</xdr:colOff>
      <xdr:row>16</xdr:row>
      <xdr:rowOff>72148</xdr:rowOff>
    </xdr:to>
    <xdr:cxnSp macro="">
      <xdr:nvCxnSpPr>
        <xdr:cNvPr id="464" name="直線コネクタ 463">
          <a:extLst>
            <a:ext uri="{FF2B5EF4-FFF2-40B4-BE49-F238E27FC236}">
              <a16:creationId xmlns:a16="http://schemas.microsoft.com/office/drawing/2014/main" id="{5F0BFF12-4EE8-4307-AB03-83664F3128F1}"/>
            </a:ext>
          </a:extLst>
        </xdr:cNvPr>
        <xdr:cNvCxnSpPr/>
      </xdr:nvCxnSpPr>
      <xdr:spPr>
        <a:xfrm flipV="1">
          <a:off x="13512800" y="2544173"/>
          <a:ext cx="889000" cy="271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103414</xdr:rowOff>
    </xdr:from>
    <xdr:to>
      <xdr:col>68</xdr:col>
      <xdr:colOff>203200</xdr:colOff>
      <xdr:row>15</xdr:row>
      <xdr:rowOff>33564</xdr:rowOff>
    </xdr:to>
    <xdr:sp macro="" textlink="">
      <xdr:nvSpPr>
        <xdr:cNvPr id="465" name="フローチャート: 判断 464">
          <a:extLst>
            <a:ext uri="{FF2B5EF4-FFF2-40B4-BE49-F238E27FC236}">
              <a16:creationId xmlns:a16="http://schemas.microsoft.com/office/drawing/2014/main" id="{AC6E6FF4-F474-4924-9A48-65544639CD9C}"/>
            </a:ext>
          </a:extLst>
        </xdr:cNvPr>
        <xdr:cNvSpPr/>
      </xdr:nvSpPr>
      <xdr:spPr>
        <a:xfrm>
          <a:off x="14351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18341</xdr:rowOff>
    </xdr:from>
    <xdr:ext cx="762000" cy="259045"/>
    <xdr:sp macro="" textlink="">
      <xdr:nvSpPr>
        <xdr:cNvPr id="466" name="テキスト ボックス 465">
          <a:extLst>
            <a:ext uri="{FF2B5EF4-FFF2-40B4-BE49-F238E27FC236}">
              <a16:creationId xmlns:a16="http://schemas.microsoft.com/office/drawing/2014/main" id="{58F03CA1-08CA-473B-8F40-2612D165688B}"/>
            </a:ext>
          </a:extLst>
        </xdr:cNvPr>
        <xdr:cNvSpPr txBox="1"/>
      </xdr:nvSpPr>
      <xdr:spPr>
        <a:xfrm>
          <a:off x="14020800" y="259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102265</xdr:rowOff>
    </xdr:from>
    <xdr:to>
      <xdr:col>64</xdr:col>
      <xdr:colOff>152400</xdr:colOff>
      <xdr:row>15</xdr:row>
      <xdr:rowOff>32415</xdr:rowOff>
    </xdr:to>
    <xdr:sp macro="" textlink="">
      <xdr:nvSpPr>
        <xdr:cNvPr id="467" name="フローチャート: 判断 466">
          <a:extLst>
            <a:ext uri="{FF2B5EF4-FFF2-40B4-BE49-F238E27FC236}">
              <a16:creationId xmlns:a16="http://schemas.microsoft.com/office/drawing/2014/main" id="{76A38793-6055-44F8-9C63-45C58137417D}"/>
            </a:ext>
          </a:extLst>
        </xdr:cNvPr>
        <xdr:cNvSpPr/>
      </xdr:nvSpPr>
      <xdr:spPr>
        <a:xfrm>
          <a:off x="13462000" y="250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42592</xdr:rowOff>
    </xdr:from>
    <xdr:ext cx="762000" cy="259045"/>
    <xdr:sp macro="" textlink="">
      <xdr:nvSpPr>
        <xdr:cNvPr id="468" name="テキスト ボックス 467">
          <a:extLst>
            <a:ext uri="{FF2B5EF4-FFF2-40B4-BE49-F238E27FC236}">
              <a16:creationId xmlns:a16="http://schemas.microsoft.com/office/drawing/2014/main" id="{59C41448-3F27-418C-AE99-ED22A7A53D55}"/>
            </a:ext>
          </a:extLst>
        </xdr:cNvPr>
        <xdr:cNvSpPr txBox="1"/>
      </xdr:nvSpPr>
      <xdr:spPr>
        <a:xfrm>
          <a:off x="13131800" y="2271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9" name="テキスト ボックス 468">
          <a:extLst>
            <a:ext uri="{FF2B5EF4-FFF2-40B4-BE49-F238E27FC236}">
              <a16:creationId xmlns:a16="http://schemas.microsoft.com/office/drawing/2014/main" id="{548EF1B5-3324-432D-89DB-20826E5FAF6E}"/>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70" name="テキスト ボックス 469">
          <a:extLst>
            <a:ext uri="{FF2B5EF4-FFF2-40B4-BE49-F238E27FC236}">
              <a16:creationId xmlns:a16="http://schemas.microsoft.com/office/drawing/2014/main" id="{E42C825B-A1B2-4739-BAB0-09EBA58712E6}"/>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71" name="テキスト ボックス 470">
          <a:extLst>
            <a:ext uri="{FF2B5EF4-FFF2-40B4-BE49-F238E27FC236}">
              <a16:creationId xmlns:a16="http://schemas.microsoft.com/office/drawing/2014/main" id="{90A7D0E0-66A3-4DE4-9B3B-A4A87FA6EB15}"/>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72" name="テキスト ボックス 471">
          <a:extLst>
            <a:ext uri="{FF2B5EF4-FFF2-40B4-BE49-F238E27FC236}">
              <a16:creationId xmlns:a16="http://schemas.microsoft.com/office/drawing/2014/main" id="{2100C28D-982B-4C0E-A206-7B075E391AC5}"/>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73" name="テキスト ボックス 472">
          <a:extLst>
            <a:ext uri="{FF2B5EF4-FFF2-40B4-BE49-F238E27FC236}">
              <a16:creationId xmlns:a16="http://schemas.microsoft.com/office/drawing/2014/main" id="{71B0611E-6E39-41C3-9D90-7C162552CC2C}"/>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139458</xdr:rowOff>
    </xdr:from>
    <xdr:to>
      <xdr:col>81</xdr:col>
      <xdr:colOff>95250</xdr:colOff>
      <xdr:row>18</xdr:row>
      <xdr:rowOff>69608</xdr:rowOff>
    </xdr:to>
    <xdr:sp macro="" textlink="">
      <xdr:nvSpPr>
        <xdr:cNvPr id="474" name="楕円 473">
          <a:extLst>
            <a:ext uri="{FF2B5EF4-FFF2-40B4-BE49-F238E27FC236}">
              <a16:creationId xmlns:a16="http://schemas.microsoft.com/office/drawing/2014/main" id="{5E0E8F0F-BA3D-4495-9A89-80AA34FAAB19}"/>
            </a:ext>
          </a:extLst>
        </xdr:cNvPr>
        <xdr:cNvSpPr/>
      </xdr:nvSpPr>
      <xdr:spPr>
        <a:xfrm>
          <a:off x="16967200" y="305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111535</xdr:rowOff>
    </xdr:from>
    <xdr:ext cx="762000" cy="259045"/>
    <xdr:sp macro="" textlink="">
      <xdr:nvSpPr>
        <xdr:cNvPr id="475" name="将来負担の状況該当値テキスト">
          <a:extLst>
            <a:ext uri="{FF2B5EF4-FFF2-40B4-BE49-F238E27FC236}">
              <a16:creationId xmlns:a16="http://schemas.microsoft.com/office/drawing/2014/main" id="{6D5BBA54-5752-4003-B44D-759633F52FE8}"/>
            </a:ext>
          </a:extLst>
        </xdr:cNvPr>
        <xdr:cNvSpPr txBox="1"/>
      </xdr:nvSpPr>
      <xdr:spPr>
        <a:xfrm>
          <a:off x="17106900" y="3026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160625</xdr:rowOff>
    </xdr:from>
    <xdr:to>
      <xdr:col>77</xdr:col>
      <xdr:colOff>95250</xdr:colOff>
      <xdr:row>16</xdr:row>
      <xdr:rowOff>90775</xdr:rowOff>
    </xdr:to>
    <xdr:sp macro="" textlink="">
      <xdr:nvSpPr>
        <xdr:cNvPr id="476" name="楕円 475">
          <a:extLst>
            <a:ext uri="{FF2B5EF4-FFF2-40B4-BE49-F238E27FC236}">
              <a16:creationId xmlns:a16="http://schemas.microsoft.com/office/drawing/2014/main" id="{CE33E704-A5A5-47A2-915C-1CE12B5B6109}"/>
            </a:ext>
          </a:extLst>
        </xdr:cNvPr>
        <xdr:cNvSpPr/>
      </xdr:nvSpPr>
      <xdr:spPr>
        <a:xfrm>
          <a:off x="16129000" y="273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75552</xdr:rowOff>
    </xdr:from>
    <xdr:ext cx="736600" cy="259045"/>
    <xdr:sp macro="" textlink="">
      <xdr:nvSpPr>
        <xdr:cNvPr id="477" name="テキスト ボックス 476">
          <a:extLst>
            <a:ext uri="{FF2B5EF4-FFF2-40B4-BE49-F238E27FC236}">
              <a16:creationId xmlns:a16="http://schemas.microsoft.com/office/drawing/2014/main" id="{E72EF73F-7073-47FD-A3C8-4F8EBD6221A6}"/>
            </a:ext>
          </a:extLst>
        </xdr:cNvPr>
        <xdr:cNvSpPr txBox="1"/>
      </xdr:nvSpPr>
      <xdr:spPr>
        <a:xfrm>
          <a:off x="15798800" y="2818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37677</xdr:rowOff>
    </xdr:from>
    <xdr:to>
      <xdr:col>73</xdr:col>
      <xdr:colOff>44450</xdr:colOff>
      <xdr:row>15</xdr:row>
      <xdr:rowOff>139277</xdr:rowOff>
    </xdr:to>
    <xdr:sp macro="" textlink="">
      <xdr:nvSpPr>
        <xdr:cNvPr id="478" name="楕円 477">
          <a:extLst>
            <a:ext uri="{FF2B5EF4-FFF2-40B4-BE49-F238E27FC236}">
              <a16:creationId xmlns:a16="http://schemas.microsoft.com/office/drawing/2014/main" id="{5295B8BB-9DCC-442C-ABF9-D490CBA3F05C}"/>
            </a:ext>
          </a:extLst>
        </xdr:cNvPr>
        <xdr:cNvSpPr/>
      </xdr:nvSpPr>
      <xdr:spPr>
        <a:xfrm>
          <a:off x="15240000" y="260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124054</xdr:rowOff>
    </xdr:from>
    <xdr:ext cx="762000" cy="259045"/>
    <xdr:sp macro="" textlink="">
      <xdr:nvSpPr>
        <xdr:cNvPr id="479" name="テキスト ボックス 478">
          <a:extLst>
            <a:ext uri="{FF2B5EF4-FFF2-40B4-BE49-F238E27FC236}">
              <a16:creationId xmlns:a16="http://schemas.microsoft.com/office/drawing/2014/main" id="{C45A68A4-A7A7-474F-89D7-3A03C22B2D73}"/>
            </a:ext>
          </a:extLst>
        </xdr:cNvPr>
        <xdr:cNvSpPr txBox="1"/>
      </xdr:nvSpPr>
      <xdr:spPr>
        <a:xfrm>
          <a:off x="14909800" y="2695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93073</xdr:rowOff>
    </xdr:from>
    <xdr:to>
      <xdr:col>68</xdr:col>
      <xdr:colOff>203200</xdr:colOff>
      <xdr:row>15</xdr:row>
      <xdr:rowOff>23223</xdr:rowOff>
    </xdr:to>
    <xdr:sp macro="" textlink="">
      <xdr:nvSpPr>
        <xdr:cNvPr id="480" name="楕円 479">
          <a:extLst>
            <a:ext uri="{FF2B5EF4-FFF2-40B4-BE49-F238E27FC236}">
              <a16:creationId xmlns:a16="http://schemas.microsoft.com/office/drawing/2014/main" id="{2668D6DC-3870-4F57-B7A4-4804814C53CA}"/>
            </a:ext>
          </a:extLst>
        </xdr:cNvPr>
        <xdr:cNvSpPr/>
      </xdr:nvSpPr>
      <xdr:spPr>
        <a:xfrm>
          <a:off x="14351000" y="2493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33400</xdr:rowOff>
    </xdr:from>
    <xdr:ext cx="762000" cy="259045"/>
    <xdr:sp macro="" textlink="">
      <xdr:nvSpPr>
        <xdr:cNvPr id="481" name="テキスト ボックス 480">
          <a:extLst>
            <a:ext uri="{FF2B5EF4-FFF2-40B4-BE49-F238E27FC236}">
              <a16:creationId xmlns:a16="http://schemas.microsoft.com/office/drawing/2014/main" id="{C94352BC-247B-426E-921C-2E5B40DFE8B7}"/>
            </a:ext>
          </a:extLst>
        </xdr:cNvPr>
        <xdr:cNvSpPr txBox="1"/>
      </xdr:nvSpPr>
      <xdr:spPr>
        <a:xfrm>
          <a:off x="14020800" y="2262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21348</xdr:rowOff>
    </xdr:from>
    <xdr:to>
      <xdr:col>64</xdr:col>
      <xdr:colOff>152400</xdr:colOff>
      <xdr:row>16</xdr:row>
      <xdr:rowOff>122948</xdr:rowOff>
    </xdr:to>
    <xdr:sp macro="" textlink="">
      <xdr:nvSpPr>
        <xdr:cNvPr id="482" name="楕円 481">
          <a:extLst>
            <a:ext uri="{FF2B5EF4-FFF2-40B4-BE49-F238E27FC236}">
              <a16:creationId xmlns:a16="http://schemas.microsoft.com/office/drawing/2014/main" id="{F1BC5014-4FE6-4066-B7A7-9E970ED1E971}"/>
            </a:ext>
          </a:extLst>
        </xdr:cNvPr>
        <xdr:cNvSpPr/>
      </xdr:nvSpPr>
      <xdr:spPr>
        <a:xfrm>
          <a:off x="13462000" y="276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107725</xdr:rowOff>
    </xdr:from>
    <xdr:ext cx="762000" cy="259045"/>
    <xdr:sp macro="" textlink="">
      <xdr:nvSpPr>
        <xdr:cNvPr id="483" name="テキスト ボックス 482">
          <a:extLst>
            <a:ext uri="{FF2B5EF4-FFF2-40B4-BE49-F238E27FC236}">
              <a16:creationId xmlns:a16="http://schemas.microsoft.com/office/drawing/2014/main" id="{636E823C-794E-4C25-8E95-195788E705E4}"/>
            </a:ext>
          </a:extLst>
        </xdr:cNvPr>
        <xdr:cNvSpPr txBox="1"/>
      </xdr:nvSpPr>
      <xdr:spPr>
        <a:xfrm>
          <a:off x="13131800" y="285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福島県鏡石町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12,531
12,467
31.30
7,026,172
6,715,550
141,371
3,571,224
6,362,445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68.9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年齢構成の偏り、給与表の構造の違い等により、ラスパイレス指数が類似団体平均を上回っているものの、職員数が類似団体平均よりも少ないこと等から類似団体平均を</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ポイント下回っている。</a:t>
          </a:r>
        </a:p>
        <a:p>
          <a:r>
            <a:rPr kumimoji="1" lang="ja-JP" altLang="en-US" sz="1300">
              <a:latin typeface="ＭＳ Ｐゴシック" panose="020B0600070205080204" pitchFamily="50" charset="-128"/>
              <a:ea typeface="ＭＳ Ｐゴシック" panose="020B0600070205080204" pitchFamily="50" charset="-128"/>
            </a:rPr>
            <a:t>　定員管理計画に基づき職員数の管理、国、県の給与体系を参考としながら適正な給与制度を構築し、適正な執行に努めていく。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62230</xdr:rowOff>
    </xdr:from>
    <xdr:to>
      <xdr:col>24</xdr:col>
      <xdr:colOff>25400</xdr:colOff>
      <xdr:row>40</xdr:row>
      <xdr:rowOff>96520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2008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68597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2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96520</xdr:rowOff>
    </xdr:from>
    <xdr:to>
      <xdr:col>24</xdr:col>
      <xdr:colOff>114300</xdr:colOff>
      <xdr:row>40</xdr:row>
      <xdr:rowOff>96520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5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148607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6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62230</xdr:rowOff>
    </xdr:from>
    <xdr:to>
      <xdr:col>24</xdr:col>
      <xdr:colOff>114300</xdr:colOff>
      <xdr:row>33</xdr:row>
      <xdr:rowOff>62230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2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27940</xdr:rowOff>
    </xdr:from>
    <xdr:to>
      <xdr:col>24</xdr:col>
      <xdr:colOff>25400</xdr:colOff>
      <xdr:row>36</xdr:row>
      <xdr:rowOff>50800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2001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40657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12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68580</xdr:rowOff>
    </xdr:from>
    <xdr:to>
      <xdr:col>24</xdr:col>
      <xdr:colOff>76200</xdr:colOff>
      <xdr:row>36</xdr:row>
      <xdr:rowOff>170180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27940</xdr:rowOff>
    </xdr:from>
    <xdr:to>
      <xdr:col>19</xdr:col>
      <xdr:colOff>187325</xdr:colOff>
      <xdr:row>37</xdr:row>
      <xdr:rowOff>69850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200140"/>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38100</xdr:rowOff>
    </xdr:from>
    <xdr:to>
      <xdr:col>20</xdr:col>
      <xdr:colOff>38100</xdr:colOff>
      <xdr:row>36</xdr:row>
      <xdr:rowOff>139700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124477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29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111760</xdr:rowOff>
    </xdr:from>
    <xdr:to>
      <xdr:col>15</xdr:col>
      <xdr:colOff>98425</xdr:colOff>
      <xdr:row>37</xdr:row>
      <xdr:rowOff>69850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28396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129540</xdr:rowOff>
    </xdr:from>
    <xdr:to>
      <xdr:col>15</xdr:col>
      <xdr:colOff>149225</xdr:colOff>
      <xdr:row>37</xdr:row>
      <xdr:rowOff>59690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69867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111760</xdr:rowOff>
    </xdr:from>
    <xdr:to>
      <xdr:col>11</xdr:col>
      <xdr:colOff>9525</xdr:colOff>
      <xdr:row>37</xdr:row>
      <xdr:rowOff>39370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2839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163830</xdr:rowOff>
    </xdr:from>
    <xdr:to>
      <xdr:col>11</xdr:col>
      <xdr:colOff>60325</xdr:colOff>
      <xdr:row>36</xdr:row>
      <xdr:rowOff>93980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104157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22860</xdr:rowOff>
    </xdr:from>
    <xdr:to>
      <xdr:col>6</xdr:col>
      <xdr:colOff>171450</xdr:colOff>
      <xdr:row>36</xdr:row>
      <xdr:rowOff>124460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134637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0</xdr:rowOff>
    </xdr:from>
    <xdr:to>
      <xdr:col>24</xdr:col>
      <xdr:colOff>76200</xdr:colOff>
      <xdr:row>36</xdr:row>
      <xdr:rowOff>101600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16527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148590</xdr:rowOff>
    </xdr:from>
    <xdr:to>
      <xdr:col>20</xdr:col>
      <xdr:colOff>38100</xdr:colOff>
      <xdr:row>36</xdr:row>
      <xdr:rowOff>78740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88917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918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19050</xdr:rowOff>
    </xdr:from>
    <xdr:to>
      <xdr:col>15</xdr:col>
      <xdr:colOff>149225</xdr:colOff>
      <xdr:row>37</xdr:row>
      <xdr:rowOff>120650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105427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60960</xdr:rowOff>
    </xdr:from>
    <xdr:to>
      <xdr:col>11</xdr:col>
      <xdr:colOff>60325</xdr:colOff>
      <xdr:row>36</xdr:row>
      <xdr:rowOff>162560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147337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160020</xdr:rowOff>
    </xdr:from>
    <xdr:to>
      <xdr:col>6</xdr:col>
      <xdr:colOff>171450</xdr:colOff>
      <xdr:row>37</xdr:row>
      <xdr:rowOff>90170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74947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物件費に係る経常収支比率については、エネルギー・食料品価格等の物価高騰の影響により前年度から</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ポイント増加し、類似団体との比較では、平均より</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ポイント上回っているため、今後は、民間でも実施可能な事業の指定管理制度の導入などを進め、経費削減に向け努めていく。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64135</xdr:rowOff>
    </xdr:from>
    <xdr:to>
      <xdr:col>82</xdr:col>
      <xdr:colOff>107950</xdr:colOff>
      <xdr:row>20</xdr:row>
      <xdr:rowOff>52705</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292985"/>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24782</xdr:rowOff>
    </xdr:from>
    <xdr:ext cx="762000" cy="25904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453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52705</xdr:rowOff>
    </xdr:from>
    <xdr:to>
      <xdr:col>82</xdr:col>
      <xdr:colOff>196850</xdr:colOff>
      <xdr:row>20</xdr:row>
      <xdr:rowOff>52705</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481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150512</xdr:rowOff>
    </xdr:from>
    <xdr:ext cx="762000" cy="259045"/>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2036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64135</xdr:rowOff>
    </xdr:from>
    <xdr:to>
      <xdr:col>82</xdr:col>
      <xdr:colOff>196850</xdr:colOff>
      <xdr:row>13</xdr:row>
      <xdr:rowOff>64135</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29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41275</xdr:rowOff>
    </xdr:from>
    <xdr:to>
      <xdr:col>82</xdr:col>
      <xdr:colOff>107950</xdr:colOff>
      <xdr:row>15</xdr:row>
      <xdr:rowOff>132715</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5671800" y="2613025"/>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29862</xdr:rowOff>
    </xdr:from>
    <xdr:ext cx="762000" cy="25904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2430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13335</xdr:rowOff>
    </xdr:from>
    <xdr:to>
      <xdr:col>82</xdr:col>
      <xdr:colOff>158750</xdr:colOff>
      <xdr:row>15</xdr:row>
      <xdr:rowOff>114935</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258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41275</xdr:rowOff>
    </xdr:from>
    <xdr:to>
      <xdr:col>78</xdr:col>
      <xdr:colOff>69850</xdr:colOff>
      <xdr:row>15</xdr:row>
      <xdr:rowOff>92710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4782800" y="261302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121920</xdr:rowOff>
    </xdr:from>
    <xdr:to>
      <xdr:col>78</xdr:col>
      <xdr:colOff>120650</xdr:colOff>
      <xdr:row>15</xdr:row>
      <xdr:rowOff>52070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62247</xdr:rowOff>
    </xdr:from>
    <xdr:ext cx="7366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2291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92710</xdr:rowOff>
    </xdr:from>
    <xdr:to>
      <xdr:col>73</xdr:col>
      <xdr:colOff>180975</xdr:colOff>
      <xdr:row>15</xdr:row>
      <xdr:rowOff>149860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3893800" y="266446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144780</xdr:rowOff>
    </xdr:from>
    <xdr:to>
      <xdr:col>74</xdr:col>
      <xdr:colOff>31750</xdr:colOff>
      <xdr:row>15</xdr:row>
      <xdr:rowOff>74930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254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85107</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231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149860</xdr:rowOff>
    </xdr:from>
    <xdr:to>
      <xdr:col>69</xdr:col>
      <xdr:colOff>92075</xdr:colOff>
      <xdr:row>15</xdr:row>
      <xdr:rowOff>161290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3004800" y="272161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116205</xdr:rowOff>
    </xdr:from>
    <xdr:to>
      <xdr:col>69</xdr:col>
      <xdr:colOff>142875</xdr:colOff>
      <xdr:row>16</xdr:row>
      <xdr:rowOff>46355</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2687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31132</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2774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64770</xdr:rowOff>
    </xdr:from>
    <xdr:to>
      <xdr:col>65</xdr:col>
      <xdr:colOff>53975</xdr:colOff>
      <xdr:row>15</xdr:row>
      <xdr:rowOff>166370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263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5097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240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81915</xdr:rowOff>
    </xdr:from>
    <xdr:to>
      <xdr:col>82</xdr:col>
      <xdr:colOff>158750</xdr:colOff>
      <xdr:row>16</xdr:row>
      <xdr:rowOff>12065</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265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53992</xdr:rowOff>
    </xdr:from>
    <xdr:ext cx="762000" cy="259045"/>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2625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161925</xdr:rowOff>
    </xdr:from>
    <xdr:to>
      <xdr:col>78</xdr:col>
      <xdr:colOff>120650</xdr:colOff>
      <xdr:row>15</xdr:row>
      <xdr:rowOff>92075</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256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76852</xdr:rowOff>
    </xdr:from>
    <xdr:ext cx="7366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26486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41910</xdr:rowOff>
    </xdr:from>
    <xdr:to>
      <xdr:col>74</xdr:col>
      <xdr:colOff>31750</xdr:colOff>
      <xdr:row>15</xdr:row>
      <xdr:rowOff>143510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128287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270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99060</xdr:rowOff>
    </xdr:from>
    <xdr:to>
      <xdr:col>69</xdr:col>
      <xdr:colOff>142875</xdr:colOff>
      <xdr:row>16</xdr:row>
      <xdr:rowOff>29210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2670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39387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2439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110490</xdr:rowOff>
    </xdr:from>
    <xdr:to>
      <xdr:col>65</xdr:col>
      <xdr:colOff>53975</xdr:colOff>
      <xdr:row>16</xdr:row>
      <xdr:rowOff>40640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268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25417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276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１５歳未満の人口割合が全国平均と比べても高い状況にあり、児童福祉に係る扶助費が多いことから類似団体平均と比べ</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ポイント上回っている。施設型給付費等が今後も増加が見込まれる中で、各種事業の見直しを進めていくことで、財政を圧迫する上昇傾向に歯止めをかけるように努める。</a:t>
          </a: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127000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8050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99077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55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127000</xdr:rowOff>
    </xdr:from>
    <xdr:to>
      <xdr:col>24</xdr:col>
      <xdr:colOff>114300</xdr:colOff>
      <xdr:row>61</xdr:row>
      <xdr:rowOff>127000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585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107950</xdr:rowOff>
    </xdr:from>
    <xdr:to>
      <xdr:col>24</xdr:col>
      <xdr:colOff>25400</xdr:colOff>
      <xdr:row>59</xdr:row>
      <xdr:rowOff>88900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1005205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168927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427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152400</xdr:rowOff>
    </xdr:from>
    <xdr:to>
      <xdr:col>24</xdr:col>
      <xdr:colOff>76200</xdr:colOff>
      <xdr:row>56</xdr:row>
      <xdr:rowOff>82550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127000</xdr:rowOff>
    </xdr:from>
    <xdr:to>
      <xdr:col>19</xdr:col>
      <xdr:colOff>187325</xdr:colOff>
      <xdr:row>59</xdr:row>
      <xdr:rowOff>88900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098800" y="989965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152400</xdr:rowOff>
    </xdr:from>
    <xdr:to>
      <xdr:col>20</xdr:col>
      <xdr:colOff>38100</xdr:colOff>
      <xdr:row>56</xdr:row>
      <xdr:rowOff>82550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92727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351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127000</xdr:rowOff>
    </xdr:from>
    <xdr:to>
      <xdr:col>15</xdr:col>
      <xdr:colOff>98425</xdr:colOff>
      <xdr:row>58</xdr:row>
      <xdr:rowOff>146050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89965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57150</xdr:rowOff>
    </xdr:from>
    <xdr:to>
      <xdr:col>15</xdr:col>
      <xdr:colOff>149225</xdr:colOff>
      <xdr:row>56</xdr:row>
      <xdr:rowOff>158750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168927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42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146050</xdr:rowOff>
    </xdr:from>
    <xdr:to>
      <xdr:col>11</xdr:col>
      <xdr:colOff>9525</xdr:colOff>
      <xdr:row>58</xdr:row>
      <xdr:rowOff>146050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100901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114300</xdr:rowOff>
    </xdr:from>
    <xdr:to>
      <xdr:col>11</xdr:col>
      <xdr:colOff>60325</xdr:colOff>
      <xdr:row>57</xdr:row>
      <xdr:rowOff>44450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54627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133350</xdr:rowOff>
    </xdr:from>
    <xdr:to>
      <xdr:col>6</xdr:col>
      <xdr:colOff>171450</xdr:colOff>
      <xdr:row>57</xdr:row>
      <xdr:rowOff>63500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73677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57150</xdr:rowOff>
    </xdr:from>
    <xdr:to>
      <xdr:col>24</xdr:col>
      <xdr:colOff>76200</xdr:colOff>
      <xdr:row>58</xdr:row>
      <xdr:rowOff>158750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1000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29227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97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38100</xdr:rowOff>
    </xdr:from>
    <xdr:to>
      <xdr:col>20</xdr:col>
      <xdr:colOff>38100</xdr:colOff>
      <xdr:row>59</xdr:row>
      <xdr:rowOff>139700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1015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124477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10240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76200</xdr:rowOff>
    </xdr:from>
    <xdr:to>
      <xdr:col>15</xdr:col>
      <xdr:colOff>149225</xdr:colOff>
      <xdr:row>58</xdr:row>
      <xdr:rowOff>6350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162577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95250</xdr:rowOff>
    </xdr:from>
    <xdr:to>
      <xdr:col>11</xdr:col>
      <xdr:colOff>60325</xdr:colOff>
      <xdr:row>59</xdr:row>
      <xdr:rowOff>25400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1003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1012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95250</xdr:rowOff>
    </xdr:from>
    <xdr:to>
      <xdr:col>6</xdr:col>
      <xdr:colOff>171450</xdr:colOff>
      <xdr:row>59</xdr:row>
      <xdr:rowOff>25400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1003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10177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1012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その他の経費に係る経常収支比率は類似団体平均を</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ポイント上回っており、増加の主な要因として、下水道施設の維持管理経費として特別会計への繰出金が必要となっていることがあげられる。</a:t>
          </a:r>
        </a:p>
        <a:p>
          <a:r>
            <a:rPr kumimoji="1" lang="ja-JP" altLang="en-US" sz="1300">
              <a:latin typeface="ＭＳ Ｐゴシック" panose="020B0600070205080204" pitchFamily="50" charset="-128"/>
              <a:ea typeface="ＭＳ Ｐゴシック" panose="020B0600070205080204" pitchFamily="50" charset="-128"/>
            </a:rPr>
            <a:t>　今後も、公営企業の経費削減や歳入の確保に努めていく。</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31750</xdr:rowOff>
    </xdr:from>
    <xdr:to>
      <xdr:col>82</xdr:col>
      <xdr:colOff>107950</xdr:colOff>
      <xdr:row>61</xdr:row>
      <xdr:rowOff>79375</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118600"/>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51452</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509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79375</xdr:rowOff>
    </xdr:from>
    <xdr:to>
      <xdr:col>82</xdr:col>
      <xdr:colOff>196850</xdr:colOff>
      <xdr:row>61</xdr:row>
      <xdr:rowOff>79375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537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118127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31750</xdr:rowOff>
    </xdr:from>
    <xdr:to>
      <xdr:col>82</xdr:col>
      <xdr:colOff>196850</xdr:colOff>
      <xdr:row>53</xdr:row>
      <xdr:rowOff>31750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12700</xdr:rowOff>
    </xdr:from>
    <xdr:to>
      <xdr:col>82</xdr:col>
      <xdr:colOff>107950</xdr:colOff>
      <xdr:row>57</xdr:row>
      <xdr:rowOff>12700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9613900"/>
          <a:ext cx="8382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83202</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512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66675</xdr:rowOff>
    </xdr:from>
    <xdr:to>
      <xdr:col>82</xdr:col>
      <xdr:colOff>158750</xdr:colOff>
      <xdr:row>56</xdr:row>
      <xdr:rowOff>168275</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667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12700</xdr:rowOff>
    </xdr:from>
    <xdr:to>
      <xdr:col>78</xdr:col>
      <xdr:colOff>69850</xdr:colOff>
      <xdr:row>56</xdr:row>
      <xdr:rowOff>50800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4782800" y="9613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38100</xdr:rowOff>
    </xdr:from>
    <xdr:to>
      <xdr:col>78</xdr:col>
      <xdr:colOff>120650</xdr:colOff>
      <xdr:row>56</xdr:row>
      <xdr:rowOff>139700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124477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50800</xdr:rowOff>
    </xdr:from>
    <xdr:to>
      <xdr:col>73</xdr:col>
      <xdr:colOff>180975</xdr:colOff>
      <xdr:row>56</xdr:row>
      <xdr:rowOff>50800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893800" y="9652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133350</xdr:rowOff>
    </xdr:from>
    <xdr:to>
      <xdr:col>74</xdr:col>
      <xdr:colOff>31750</xdr:colOff>
      <xdr:row>57</xdr:row>
      <xdr:rowOff>63500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48277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165100</xdr:rowOff>
    </xdr:from>
    <xdr:to>
      <xdr:col>69</xdr:col>
      <xdr:colOff>92075</xdr:colOff>
      <xdr:row>56</xdr:row>
      <xdr:rowOff>50800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004800" y="95948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0</xdr:rowOff>
    </xdr:from>
    <xdr:to>
      <xdr:col>69</xdr:col>
      <xdr:colOff>142875</xdr:colOff>
      <xdr:row>57</xdr:row>
      <xdr:rowOff>101600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86377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57150</xdr:rowOff>
    </xdr:from>
    <xdr:to>
      <xdr:col>65</xdr:col>
      <xdr:colOff>53975</xdr:colOff>
      <xdr:row>57</xdr:row>
      <xdr:rowOff>158750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143527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133350</xdr:rowOff>
    </xdr:from>
    <xdr:to>
      <xdr:col>82</xdr:col>
      <xdr:colOff>158750</xdr:colOff>
      <xdr:row>57</xdr:row>
      <xdr:rowOff>63500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105427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133350</xdr:rowOff>
    </xdr:from>
    <xdr:to>
      <xdr:col>78</xdr:col>
      <xdr:colOff>120650</xdr:colOff>
      <xdr:row>56</xdr:row>
      <xdr:rowOff>63500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73677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0</xdr:rowOff>
    </xdr:from>
    <xdr:to>
      <xdr:col>74</xdr:col>
      <xdr:colOff>31750</xdr:colOff>
      <xdr:row>56</xdr:row>
      <xdr:rowOff>101600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111777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0</xdr:rowOff>
    </xdr:from>
    <xdr:to>
      <xdr:col>69</xdr:col>
      <xdr:colOff>142875</xdr:colOff>
      <xdr:row>56</xdr:row>
      <xdr:rowOff>101600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111777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114300</xdr:rowOff>
    </xdr:from>
    <xdr:to>
      <xdr:col>65</xdr:col>
      <xdr:colOff>53975</xdr:colOff>
      <xdr:row>56</xdr:row>
      <xdr:rowOff>44450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54627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一部事務組合への経常的な負担金が減少したこと等により、前年度比で</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ポイント減少した。</a:t>
          </a:r>
        </a:p>
        <a:p>
          <a:r>
            <a:rPr kumimoji="1" lang="ja-JP" altLang="en-US" sz="1300">
              <a:latin typeface="ＭＳ Ｐゴシック" panose="020B0600070205080204" pitchFamily="50" charset="-128"/>
              <a:ea typeface="ＭＳ Ｐゴシック" panose="020B0600070205080204" pitchFamily="50" charset="-128"/>
            </a:rPr>
            <a:t>　類似団体との比較では、平均より</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ポイント下回っているため、今後も補助金の適正な執行に努めていく。</a:t>
          </a: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81280</xdr:rowOff>
    </xdr:from>
    <xdr:to>
      <xdr:col>82</xdr:col>
      <xdr:colOff>107950</xdr:colOff>
      <xdr:row>40</xdr:row>
      <xdr:rowOff>35560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56768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7637</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6865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35560</xdr:rowOff>
    </xdr:from>
    <xdr:to>
      <xdr:col>82</xdr:col>
      <xdr:colOff>196850</xdr:colOff>
      <xdr:row>40</xdr:row>
      <xdr:rowOff>35560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689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30</xdr:row>
      <xdr:rowOff>167657</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31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81280</xdr:rowOff>
    </xdr:from>
    <xdr:to>
      <xdr:col>82</xdr:col>
      <xdr:colOff>196850</xdr:colOff>
      <xdr:row>32</xdr:row>
      <xdr:rowOff>81280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567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20320</xdr:rowOff>
    </xdr:from>
    <xdr:to>
      <xdr:col>82</xdr:col>
      <xdr:colOff>107950</xdr:colOff>
      <xdr:row>34</xdr:row>
      <xdr:rowOff>142240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5671800" y="584962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170197</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5999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26670</xdr:rowOff>
    </xdr:from>
    <xdr:to>
      <xdr:col>82</xdr:col>
      <xdr:colOff>158750</xdr:colOff>
      <xdr:row>35</xdr:row>
      <xdr:rowOff>128270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02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142240</xdr:rowOff>
    </xdr:from>
    <xdr:to>
      <xdr:col>78</xdr:col>
      <xdr:colOff>69850</xdr:colOff>
      <xdr:row>35</xdr:row>
      <xdr:rowOff>39370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4782800" y="59715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34</xdr:row>
      <xdr:rowOff>144780</xdr:rowOff>
    </xdr:from>
    <xdr:to>
      <xdr:col>78</xdr:col>
      <xdr:colOff>120650</xdr:colOff>
      <xdr:row>35</xdr:row>
      <xdr:rowOff>74930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597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59707</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6060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142240</xdr:rowOff>
    </xdr:from>
    <xdr:to>
      <xdr:col>73</xdr:col>
      <xdr:colOff>180975</xdr:colOff>
      <xdr:row>35</xdr:row>
      <xdr:rowOff>39370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893800" y="59715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11430</xdr:rowOff>
    </xdr:from>
    <xdr:to>
      <xdr:col>74</xdr:col>
      <xdr:colOff>31750</xdr:colOff>
      <xdr:row>35</xdr:row>
      <xdr:rowOff>113030</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601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97807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609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58420</xdr:rowOff>
    </xdr:from>
    <xdr:to>
      <xdr:col>69</xdr:col>
      <xdr:colOff>92075</xdr:colOff>
      <xdr:row>34</xdr:row>
      <xdr:rowOff>142240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3004800" y="58877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99060</xdr:rowOff>
    </xdr:from>
    <xdr:to>
      <xdr:col>69</xdr:col>
      <xdr:colOff>142875</xdr:colOff>
      <xdr:row>35</xdr:row>
      <xdr:rowOff>29210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592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13987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601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99060</xdr:rowOff>
    </xdr:from>
    <xdr:to>
      <xdr:col>65</xdr:col>
      <xdr:colOff>53975</xdr:colOff>
      <xdr:row>35</xdr:row>
      <xdr:rowOff>29210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592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13987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601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140970</xdr:rowOff>
    </xdr:from>
    <xdr:to>
      <xdr:col>82</xdr:col>
      <xdr:colOff>158750</xdr:colOff>
      <xdr:row>34</xdr:row>
      <xdr:rowOff>71120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579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157497</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564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91440</xdr:rowOff>
    </xdr:from>
    <xdr:to>
      <xdr:col>78</xdr:col>
      <xdr:colOff>120650</xdr:colOff>
      <xdr:row>35</xdr:row>
      <xdr:rowOff>21590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592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31767</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5689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160020</xdr:rowOff>
    </xdr:from>
    <xdr:to>
      <xdr:col>74</xdr:col>
      <xdr:colOff>31750</xdr:colOff>
      <xdr:row>35</xdr:row>
      <xdr:rowOff>90170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598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100347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575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91440</xdr:rowOff>
    </xdr:from>
    <xdr:to>
      <xdr:col>69</xdr:col>
      <xdr:colOff>142875</xdr:colOff>
      <xdr:row>35</xdr:row>
      <xdr:rowOff>21590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592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31767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568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7620</xdr:rowOff>
    </xdr:from>
    <xdr:to>
      <xdr:col>65</xdr:col>
      <xdr:colOff>53975</xdr:colOff>
      <xdr:row>34</xdr:row>
      <xdr:rowOff>109220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119397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560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公債費に係る経常収支比率は類似団体平均を</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ポイント下回っているものの、健康福祉センター建設事業に係る起債発行等により、地方債残高は増加傾向にあるため、今後は、地方債の発行に当たっては、事業を精査し、公債費の抑制に努める。</a:t>
          </a: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a:extLst>
            <a:ext uri="{FF2B5EF4-FFF2-40B4-BE49-F238E27FC236}">
              <a16:creationId xmlns:a16="http://schemas.microsoft.com/office/drawing/2014/main" id="{00000000-0008-0000-0400-00006A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81280</xdr:rowOff>
    </xdr:from>
    <xdr:to>
      <xdr:col>24</xdr:col>
      <xdr:colOff>25400</xdr:colOff>
      <xdr:row>80</xdr:row>
      <xdr:rowOff>94996</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4826000" y="12768580"/>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67073</xdr:rowOff>
    </xdr:from>
    <xdr:ext cx="762000" cy="259045"/>
    <xdr:sp macro="" textlink="">
      <xdr:nvSpPr>
        <xdr:cNvPr id="364" name="公債費最小値テキスト">
          <a:extLst>
            <a:ext uri="{FF2B5EF4-FFF2-40B4-BE49-F238E27FC236}">
              <a16:creationId xmlns:a16="http://schemas.microsoft.com/office/drawing/2014/main" id="{00000000-0008-0000-0400-00006C010000}"/>
            </a:ext>
          </a:extLst>
        </xdr:cNvPr>
        <xdr:cNvSpPr txBox="1"/>
      </xdr:nvSpPr>
      <xdr:spPr>
        <a:xfrm>
          <a:off x="4914900" y="1378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94996</xdr:rowOff>
    </xdr:from>
    <xdr:to>
      <xdr:col>24</xdr:col>
      <xdr:colOff>114300</xdr:colOff>
      <xdr:row>80</xdr:row>
      <xdr:rowOff>94996</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3810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167657</xdr:rowOff>
    </xdr:from>
    <xdr:ext cx="762000" cy="259045"/>
    <xdr:sp macro="" textlink="">
      <xdr:nvSpPr>
        <xdr:cNvPr id="366" name="公債費最大値テキスト">
          <a:extLst>
            <a:ext uri="{FF2B5EF4-FFF2-40B4-BE49-F238E27FC236}">
              <a16:creationId xmlns:a16="http://schemas.microsoft.com/office/drawing/2014/main" id="{00000000-0008-0000-0400-00006E010000}"/>
            </a:ext>
          </a:extLst>
        </xdr:cNvPr>
        <xdr:cNvSpPr txBox="1"/>
      </xdr:nvSpPr>
      <xdr:spPr>
        <a:xfrm>
          <a:off x="4914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81280</xdr:rowOff>
    </xdr:from>
    <xdr:to>
      <xdr:col>24</xdr:col>
      <xdr:colOff>114300</xdr:colOff>
      <xdr:row>74</xdr:row>
      <xdr:rowOff>81280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81280</xdr:rowOff>
    </xdr:from>
    <xdr:to>
      <xdr:col>24</xdr:col>
      <xdr:colOff>25400</xdr:colOff>
      <xdr:row>76</xdr:row>
      <xdr:rowOff>131572</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3987800" y="13111480"/>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167149</xdr:rowOff>
    </xdr:from>
    <xdr:ext cx="762000" cy="259045"/>
    <xdr:sp macro="" textlink="">
      <xdr:nvSpPr>
        <xdr:cNvPr id="369" name="公債費平均値テキスト">
          <a:extLst>
            <a:ext uri="{FF2B5EF4-FFF2-40B4-BE49-F238E27FC236}">
              <a16:creationId xmlns:a16="http://schemas.microsoft.com/office/drawing/2014/main" id="{00000000-0008-0000-0400-000071010000}"/>
            </a:ext>
          </a:extLst>
        </xdr:cNvPr>
        <xdr:cNvSpPr txBox="1"/>
      </xdr:nvSpPr>
      <xdr:spPr>
        <a:xfrm>
          <a:off x="4914900" y="13197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23622</xdr:rowOff>
    </xdr:from>
    <xdr:to>
      <xdr:col>24</xdr:col>
      <xdr:colOff>76200</xdr:colOff>
      <xdr:row>77</xdr:row>
      <xdr:rowOff>125222</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4775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81280</xdr:rowOff>
    </xdr:from>
    <xdr:to>
      <xdr:col>19</xdr:col>
      <xdr:colOff>187325</xdr:colOff>
      <xdr:row>76</xdr:row>
      <xdr:rowOff>108713</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098800" y="13111480"/>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5335</xdr:rowOff>
    </xdr:from>
    <xdr:to>
      <xdr:col>20</xdr:col>
      <xdr:colOff>38100</xdr:colOff>
      <xdr:row>77</xdr:row>
      <xdr:rowOff>106935</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937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91712</xdr:rowOff>
    </xdr:from>
    <xdr:ext cx="7366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606800" y="13293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108713</xdr:rowOff>
    </xdr:from>
    <xdr:to>
      <xdr:col>15</xdr:col>
      <xdr:colOff>98425</xdr:colOff>
      <xdr:row>76</xdr:row>
      <xdr:rowOff>122428</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2209800" y="13138913"/>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119142</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717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122428</xdr:rowOff>
    </xdr:from>
    <xdr:to>
      <xdr:col>11</xdr:col>
      <xdr:colOff>9525</xdr:colOff>
      <xdr:row>76</xdr:row>
      <xdr:rowOff>136144</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1320800" y="1315262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55626</xdr:rowOff>
    </xdr:from>
    <xdr:to>
      <xdr:col>11</xdr:col>
      <xdr:colOff>60325</xdr:colOff>
      <xdr:row>77</xdr:row>
      <xdr:rowOff>157226</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2159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142003</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828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46482</xdr:rowOff>
    </xdr:from>
    <xdr:to>
      <xdr:col>6</xdr:col>
      <xdr:colOff>171450</xdr:colOff>
      <xdr:row>77</xdr:row>
      <xdr:rowOff>148082</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1270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132859</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939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80772</xdr:rowOff>
    </xdr:from>
    <xdr:to>
      <xdr:col>24</xdr:col>
      <xdr:colOff>76200</xdr:colOff>
      <xdr:row>77</xdr:row>
      <xdr:rowOff>10922</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47752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97299</xdr:rowOff>
    </xdr:from>
    <xdr:ext cx="762000" cy="259045"/>
    <xdr:sp macro="" textlink="">
      <xdr:nvSpPr>
        <xdr:cNvPr id="388" name="公債費該当値テキスト">
          <a:extLst>
            <a:ext uri="{FF2B5EF4-FFF2-40B4-BE49-F238E27FC236}">
              <a16:creationId xmlns:a16="http://schemas.microsoft.com/office/drawing/2014/main" id="{00000000-0008-0000-0400-000084010000}"/>
            </a:ext>
          </a:extLst>
        </xdr:cNvPr>
        <xdr:cNvSpPr txBox="1"/>
      </xdr:nvSpPr>
      <xdr:spPr>
        <a:xfrm>
          <a:off x="4914900" y="1295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30480</xdr:rowOff>
    </xdr:from>
    <xdr:to>
      <xdr:col>20</xdr:col>
      <xdr:colOff>38100</xdr:colOff>
      <xdr:row>76</xdr:row>
      <xdr:rowOff>132080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937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142257</xdr:rowOff>
    </xdr:from>
    <xdr:ext cx="7366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606800" y="1282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57913</xdr:rowOff>
    </xdr:from>
    <xdr:to>
      <xdr:col>15</xdr:col>
      <xdr:colOff>149225</xdr:colOff>
      <xdr:row>76</xdr:row>
      <xdr:rowOff>159513</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048000" y="13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169689</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717800" y="1285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71628</xdr:rowOff>
    </xdr:from>
    <xdr:to>
      <xdr:col>11</xdr:col>
      <xdr:colOff>60325</xdr:colOff>
      <xdr:row>77</xdr:row>
      <xdr:rowOff>1778</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21590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11955</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828800" y="1287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85344</xdr:rowOff>
    </xdr:from>
    <xdr:to>
      <xdr:col>6</xdr:col>
      <xdr:colOff>171450</xdr:colOff>
      <xdr:row>77</xdr:row>
      <xdr:rowOff>15494</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12700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25671</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939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経常収支比率は類似団体と比較して</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ポイント下回っているものの、エネルギー価格高騰の影響による物件費の増加や児童福祉に係る扶助費が多いことから、類似団体との比較では、平均を</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ポイント上回ることとなっており、引き続き削減に努めていく。</a:t>
          </a:r>
        </a:p>
      </xdr:txBody>
    </xdr:sp>
    <xdr:clientData/>
  </xdr:twoCellAnchor>
  <xdr:oneCellAnchor>
    <xdr:from>
      <xdr:col>62</xdr:col>
      <xdr:colOff>6350</xdr:colOff>
      <xdr:row>69</xdr:row>
      <xdr:rowOff>107950</xdr:rowOff>
    </xdr:from>
    <xdr:ext cx="298543" cy="225703"/>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id="{00000000-0008-0000-0400-0000A5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129286</xdr:rowOff>
    </xdr:from>
    <xdr:to>
      <xdr:col>82</xdr:col>
      <xdr:colOff>107950</xdr:colOff>
      <xdr:row>79</xdr:row>
      <xdr:rowOff>101854</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6510000" y="12645136"/>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73931</xdr:rowOff>
    </xdr:from>
    <xdr:ext cx="762000" cy="259045"/>
    <xdr:sp macro="" textlink="">
      <xdr:nvSpPr>
        <xdr:cNvPr id="423" name="公債費以外最小値テキスト">
          <a:extLst>
            <a:ext uri="{FF2B5EF4-FFF2-40B4-BE49-F238E27FC236}">
              <a16:creationId xmlns:a16="http://schemas.microsoft.com/office/drawing/2014/main" id="{00000000-0008-0000-0400-0000A7010000}"/>
            </a:ext>
          </a:extLst>
        </xdr:cNvPr>
        <xdr:cNvSpPr txBox="1"/>
      </xdr:nvSpPr>
      <xdr:spPr>
        <a:xfrm>
          <a:off x="16598900" y="13618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101854</xdr:rowOff>
    </xdr:from>
    <xdr:to>
      <xdr:col>82</xdr:col>
      <xdr:colOff>196850</xdr:colOff>
      <xdr:row>79</xdr:row>
      <xdr:rowOff>101854</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3646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44213</xdr:rowOff>
    </xdr:from>
    <xdr:ext cx="762000" cy="259045"/>
    <xdr:sp macro="" textlink="">
      <xdr:nvSpPr>
        <xdr:cNvPr id="425" name="公債費以外最大値テキスト">
          <a:extLst>
            <a:ext uri="{FF2B5EF4-FFF2-40B4-BE49-F238E27FC236}">
              <a16:creationId xmlns:a16="http://schemas.microsoft.com/office/drawing/2014/main" id="{00000000-0008-0000-0400-0000A9010000}"/>
            </a:ext>
          </a:extLst>
        </xdr:cNvPr>
        <xdr:cNvSpPr txBox="1"/>
      </xdr:nvSpPr>
      <xdr:spPr>
        <a:xfrm>
          <a:off x="16598900" y="1238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129286</xdr:rowOff>
    </xdr:from>
    <xdr:to>
      <xdr:col>82</xdr:col>
      <xdr:colOff>196850</xdr:colOff>
      <xdr:row>73</xdr:row>
      <xdr:rowOff>129286</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2645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30987</xdr:rowOff>
    </xdr:from>
    <xdr:to>
      <xdr:col>82</xdr:col>
      <xdr:colOff>107950</xdr:colOff>
      <xdr:row>76</xdr:row>
      <xdr:rowOff>90424</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5671800" y="13061187"/>
          <a:ext cx="8382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47007</xdr:rowOff>
    </xdr:from>
    <xdr:ext cx="762000" cy="259045"/>
    <xdr:sp macro="" textlink="">
      <xdr:nvSpPr>
        <xdr:cNvPr id="428" name="公債費以外平均値テキスト">
          <a:extLst>
            <a:ext uri="{FF2B5EF4-FFF2-40B4-BE49-F238E27FC236}">
              <a16:creationId xmlns:a16="http://schemas.microsoft.com/office/drawing/2014/main" id="{00000000-0008-0000-0400-0000AC010000}"/>
            </a:ext>
          </a:extLst>
        </xdr:cNvPr>
        <xdr:cNvSpPr txBox="1"/>
      </xdr:nvSpPr>
      <xdr:spPr>
        <a:xfrm>
          <a:off x="16598900" y="12905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30480</xdr:rowOff>
    </xdr:from>
    <xdr:to>
      <xdr:col>82</xdr:col>
      <xdr:colOff>158750</xdr:colOff>
      <xdr:row>76</xdr:row>
      <xdr:rowOff>132080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64592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30987</xdr:rowOff>
    </xdr:from>
    <xdr:to>
      <xdr:col>78</xdr:col>
      <xdr:colOff>69850</xdr:colOff>
      <xdr:row>77</xdr:row>
      <xdr:rowOff>14987</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4782800" y="13061187"/>
          <a:ext cx="889000" cy="155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87630</xdr:rowOff>
    </xdr:from>
    <xdr:to>
      <xdr:col>78</xdr:col>
      <xdr:colOff>120650</xdr:colOff>
      <xdr:row>76</xdr:row>
      <xdr:rowOff>17780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5621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27957</xdr:rowOff>
    </xdr:from>
    <xdr:ext cx="7366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290800" y="1271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159004</xdr:rowOff>
    </xdr:from>
    <xdr:to>
      <xdr:col>73</xdr:col>
      <xdr:colOff>180975</xdr:colOff>
      <xdr:row>77</xdr:row>
      <xdr:rowOff>14987</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3893800" y="13189204"/>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76200</xdr:rowOff>
    </xdr:from>
    <xdr:to>
      <xdr:col>74</xdr:col>
      <xdr:colOff>31750</xdr:colOff>
      <xdr:row>77</xdr:row>
      <xdr:rowOff>6350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4732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16527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401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149861</xdr:rowOff>
    </xdr:from>
    <xdr:to>
      <xdr:col>69</xdr:col>
      <xdr:colOff>92075</xdr:colOff>
      <xdr:row>76</xdr:row>
      <xdr:rowOff>159004</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004800" y="13180061"/>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89915</xdr:rowOff>
    </xdr:from>
    <xdr:to>
      <xdr:col>69</xdr:col>
      <xdr:colOff>142875</xdr:colOff>
      <xdr:row>77</xdr:row>
      <xdr:rowOff>20065</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3843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30243</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512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99061</xdr:rowOff>
    </xdr:from>
    <xdr:to>
      <xdr:col>65</xdr:col>
      <xdr:colOff>53975</xdr:colOff>
      <xdr:row>77</xdr:row>
      <xdr:rowOff>29211</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2954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39387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623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39624</xdr:rowOff>
    </xdr:from>
    <xdr:to>
      <xdr:col>82</xdr:col>
      <xdr:colOff>158750</xdr:colOff>
      <xdr:row>76</xdr:row>
      <xdr:rowOff>141224</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64592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11701</xdr:rowOff>
    </xdr:from>
    <xdr:ext cx="762000" cy="259045"/>
    <xdr:sp macro="" textlink="">
      <xdr:nvSpPr>
        <xdr:cNvPr id="447" name="公債費以外該当値テキスト">
          <a:extLst>
            <a:ext uri="{FF2B5EF4-FFF2-40B4-BE49-F238E27FC236}">
              <a16:creationId xmlns:a16="http://schemas.microsoft.com/office/drawing/2014/main" id="{00000000-0008-0000-0400-0000BF010000}"/>
            </a:ext>
          </a:extLst>
        </xdr:cNvPr>
        <xdr:cNvSpPr txBox="1"/>
      </xdr:nvSpPr>
      <xdr:spPr>
        <a:xfrm>
          <a:off x="16598900" y="13041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151637</xdr:rowOff>
    </xdr:from>
    <xdr:to>
      <xdr:col>78</xdr:col>
      <xdr:colOff>120650</xdr:colOff>
      <xdr:row>76</xdr:row>
      <xdr:rowOff>81787</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56210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66564</xdr:rowOff>
    </xdr:from>
    <xdr:ext cx="7366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290800" y="130967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135637</xdr:rowOff>
    </xdr:from>
    <xdr:to>
      <xdr:col>74</xdr:col>
      <xdr:colOff>31750</xdr:colOff>
      <xdr:row>77</xdr:row>
      <xdr:rowOff>65787</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4732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50564</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4018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108204</xdr:rowOff>
    </xdr:from>
    <xdr:to>
      <xdr:col>69</xdr:col>
      <xdr:colOff>142875</xdr:colOff>
      <xdr:row>77</xdr:row>
      <xdr:rowOff>38354</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3843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23131</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512800" y="1322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99061</xdr:rowOff>
    </xdr:from>
    <xdr:to>
      <xdr:col>65</xdr:col>
      <xdr:colOff>53975</xdr:colOff>
      <xdr:row>77</xdr:row>
      <xdr:rowOff>29211</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2954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13988</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623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福島県鏡石町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16975</xdr:rowOff>
    </xdr:from>
    <xdr:to>
      <xdr:col>29</xdr:col>
      <xdr:colOff>127000</xdr:colOff>
      <xdr:row>19</xdr:row>
      <xdr:rowOff>37648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50550"/>
          <a:ext cx="0" cy="13922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9725</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14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37648</xdr:rowOff>
    </xdr:from>
    <xdr:to>
      <xdr:col>30</xdr:col>
      <xdr:colOff>25400</xdr:colOff>
      <xdr:row>19</xdr:row>
      <xdr:rowOff>37648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428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103352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69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16975</xdr:rowOff>
    </xdr:from>
    <xdr:to>
      <xdr:col>30</xdr:col>
      <xdr:colOff>25400</xdr:colOff>
      <xdr:row>11</xdr:row>
      <xdr:rowOff>16975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505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126550</xdr:rowOff>
    </xdr:from>
    <xdr:to>
      <xdr:col>29</xdr:col>
      <xdr:colOff>127000</xdr:colOff>
      <xdr:row>18</xdr:row>
      <xdr:rowOff>141204</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260275"/>
          <a:ext cx="647700" cy="146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18539</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093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2012</xdr:rowOff>
    </xdr:from>
    <xdr:to>
      <xdr:col>29</xdr:col>
      <xdr:colOff>177800</xdr:colOff>
      <xdr:row>17</xdr:row>
      <xdr:rowOff>103612</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642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141204</xdr:rowOff>
    </xdr:from>
    <xdr:to>
      <xdr:col>26</xdr:col>
      <xdr:colOff>50800</xdr:colOff>
      <xdr:row>18</xdr:row>
      <xdr:rowOff>143756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274929"/>
          <a:ext cx="698500" cy="25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20605</xdr:rowOff>
    </xdr:from>
    <xdr:to>
      <xdr:col>26</xdr:col>
      <xdr:colOff>101600</xdr:colOff>
      <xdr:row>17</xdr:row>
      <xdr:rowOff>122205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828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132382</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51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143756</xdr:rowOff>
    </xdr:from>
    <xdr:to>
      <xdr:col>22</xdr:col>
      <xdr:colOff>114300</xdr:colOff>
      <xdr:row>18</xdr:row>
      <xdr:rowOff>157473</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277481"/>
          <a:ext cx="698500" cy="137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56944</xdr:rowOff>
    </xdr:from>
    <xdr:to>
      <xdr:col>22</xdr:col>
      <xdr:colOff>165100</xdr:colOff>
      <xdr:row>17</xdr:row>
      <xdr:rowOff>158544</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19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168721</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88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157473</xdr:rowOff>
    </xdr:from>
    <xdr:to>
      <xdr:col>18</xdr:col>
      <xdr:colOff>177800</xdr:colOff>
      <xdr:row>18</xdr:row>
      <xdr:rowOff>170198</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291198"/>
          <a:ext cx="698500" cy="127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62057</xdr:rowOff>
    </xdr:from>
    <xdr:to>
      <xdr:col>19</xdr:col>
      <xdr:colOff>38100</xdr:colOff>
      <xdr:row>17</xdr:row>
      <xdr:rowOff>163657</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24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2384</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93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85016</xdr:rowOff>
    </xdr:from>
    <xdr:to>
      <xdr:col>15</xdr:col>
      <xdr:colOff>101600</xdr:colOff>
      <xdr:row>18</xdr:row>
      <xdr:rowOff>15166</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472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25343</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16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75750</xdr:rowOff>
    </xdr:from>
    <xdr:to>
      <xdr:col>29</xdr:col>
      <xdr:colOff>177800</xdr:colOff>
      <xdr:row>19</xdr:row>
      <xdr:rowOff>5900</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2094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155777</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118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90404</xdr:rowOff>
    </xdr:from>
    <xdr:to>
      <xdr:col>26</xdr:col>
      <xdr:colOff>101600</xdr:colOff>
      <xdr:row>19</xdr:row>
      <xdr:rowOff>20554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2241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5331</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3105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92956</xdr:rowOff>
    </xdr:from>
    <xdr:to>
      <xdr:col>22</xdr:col>
      <xdr:colOff>165100</xdr:colOff>
      <xdr:row>19</xdr:row>
      <xdr:rowOff>23106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2266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7883</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313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106672</xdr:rowOff>
    </xdr:from>
    <xdr:to>
      <xdr:col>19</xdr:col>
      <xdr:colOff>38100</xdr:colOff>
      <xdr:row>19</xdr:row>
      <xdr:rowOff>36823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240397"/>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21600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326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119398</xdr:rowOff>
    </xdr:from>
    <xdr:to>
      <xdr:col>15</xdr:col>
      <xdr:colOff>101600</xdr:colOff>
      <xdr:row>19</xdr:row>
      <xdr:rowOff>49548</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2531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34325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339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272999</xdr:rowOff>
    </xdr:from>
    <xdr:to>
      <xdr:col>29</xdr:col>
      <xdr:colOff>127000</xdr:colOff>
      <xdr:row>37</xdr:row>
      <xdr:rowOff>336150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197549"/>
          <a:ext cx="0" cy="12633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308227</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3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336150</xdr:rowOff>
    </xdr:from>
    <xdr:to>
      <xdr:col>30</xdr:col>
      <xdr:colOff>25400</xdr:colOff>
      <xdr:row>37</xdr:row>
      <xdr:rowOff>336150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608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16476</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941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272999</xdr:rowOff>
    </xdr:from>
    <xdr:to>
      <xdr:col>30</xdr:col>
      <xdr:colOff>25400</xdr:colOff>
      <xdr:row>33</xdr:row>
      <xdr:rowOff>272999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1975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127553</xdr:rowOff>
    </xdr:from>
    <xdr:to>
      <xdr:col>29</xdr:col>
      <xdr:colOff>127000</xdr:colOff>
      <xdr:row>36</xdr:row>
      <xdr:rowOff>165805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080803"/>
          <a:ext cx="647700" cy="382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184738</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795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339661</xdr:rowOff>
    </xdr:from>
    <xdr:to>
      <xdr:col>29</xdr:col>
      <xdr:colOff>177800</xdr:colOff>
      <xdr:row>36</xdr:row>
      <xdr:rowOff>98361</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9500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165805</xdr:rowOff>
    </xdr:from>
    <xdr:to>
      <xdr:col>26</xdr:col>
      <xdr:colOff>50800</xdr:colOff>
      <xdr:row>37</xdr:row>
      <xdr:rowOff>76727</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7119055"/>
          <a:ext cx="698500" cy="823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30823</xdr:rowOff>
    </xdr:from>
    <xdr:to>
      <xdr:col>26</xdr:col>
      <xdr:colOff>101600</xdr:colOff>
      <xdr:row>36</xdr:row>
      <xdr:rowOff>132423</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984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142600</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7529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76022</xdr:rowOff>
    </xdr:from>
    <xdr:to>
      <xdr:col>22</xdr:col>
      <xdr:colOff>114300</xdr:colOff>
      <xdr:row>37</xdr:row>
      <xdr:rowOff>76727</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7200722"/>
          <a:ext cx="698500" cy="7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71247</xdr:rowOff>
    </xdr:from>
    <xdr:to>
      <xdr:col>22</xdr:col>
      <xdr:colOff>165100</xdr:colOff>
      <xdr:row>37</xdr:row>
      <xdr:rowOff>1397</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024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183024</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793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76022</xdr:rowOff>
    </xdr:from>
    <xdr:to>
      <xdr:col>18</xdr:col>
      <xdr:colOff>177800</xdr:colOff>
      <xdr:row>37</xdr:row>
      <xdr:rowOff>92767</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7200722"/>
          <a:ext cx="698500" cy="167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32404</xdr:rowOff>
    </xdr:from>
    <xdr:to>
      <xdr:col>19</xdr:col>
      <xdr:colOff>38100</xdr:colOff>
      <xdr:row>36</xdr:row>
      <xdr:rowOff>134004</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856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144181</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754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50959</xdr:rowOff>
    </xdr:from>
    <xdr:to>
      <xdr:col>15</xdr:col>
      <xdr:colOff>101600</xdr:colOff>
      <xdr:row>36</xdr:row>
      <xdr:rowOff>152559</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004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162736</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773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76753</xdr:rowOff>
    </xdr:from>
    <xdr:to>
      <xdr:col>29</xdr:col>
      <xdr:colOff>177800</xdr:colOff>
      <xdr:row>37</xdr:row>
      <xdr:rowOff>6903</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0300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48830</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002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115005</xdr:rowOff>
    </xdr:from>
    <xdr:to>
      <xdr:col>26</xdr:col>
      <xdr:colOff>101600</xdr:colOff>
      <xdr:row>37</xdr:row>
      <xdr:rowOff>45155</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0682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29932</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154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25927</xdr:rowOff>
    </xdr:from>
    <xdr:to>
      <xdr:col>22</xdr:col>
      <xdr:colOff>165100</xdr:colOff>
      <xdr:row>37</xdr:row>
      <xdr:rowOff>127527</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1506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112304</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237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25222</xdr:rowOff>
    </xdr:from>
    <xdr:to>
      <xdr:col>19</xdr:col>
      <xdr:colOff>38100</xdr:colOff>
      <xdr:row>37</xdr:row>
      <xdr:rowOff>126822</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1499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111599</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236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41967</xdr:rowOff>
    </xdr:from>
    <xdr:to>
      <xdr:col>15</xdr:col>
      <xdr:colOff>101600</xdr:colOff>
      <xdr:row>37</xdr:row>
      <xdr:rowOff>143567</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1666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128344</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253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福島県鏡石町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12,531
12,467
31.30
7,026,172
6,715,550
141,371
3,571,224
6,362,445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68.9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56756</xdr:rowOff>
    </xdr:from>
    <xdr:to>
      <xdr:col>24</xdr:col>
      <xdr:colOff>62865</xdr:colOff>
      <xdr:row>39</xdr:row>
      <xdr:rowOff>11329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00256"/>
          <a:ext cx="1270" cy="1497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15156</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01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11329</xdr:rowOff>
    </xdr:from>
    <xdr:to>
      <xdr:col>24</xdr:col>
      <xdr:colOff>152400</xdr:colOff>
      <xdr:row>39</xdr:row>
      <xdr:rowOff>11329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97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3433</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75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56756</xdr:rowOff>
    </xdr:from>
    <xdr:to>
      <xdr:col>24</xdr:col>
      <xdr:colOff>152400</xdr:colOff>
      <xdr:row>30</xdr:row>
      <xdr:rowOff>56756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00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3518</xdr:rowOff>
    </xdr:from>
    <xdr:to>
      <xdr:col>24</xdr:col>
      <xdr:colOff>63500</xdr:colOff>
      <xdr:row>38</xdr:row>
      <xdr:rowOff>20536</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518618"/>
          <a:ext cx="838200" cy="17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139768</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690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116891</xdr:rowOff>
    </xdr:from>
    <xdr:to>
      <xdr:col>24</xdr:col>
      <xdr:colOff>114300</xdr:colOff>
      <xdr:row>36</xdr:row>
      <xdr:rowOff>47041</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17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20536</xdr:rowOff>
    </xdr:from>
    <xdr:to>
      <xdr:col>19</xdr:col>
      <xdr:colOff>177800</xdr:colOff>
      <xdr:row>38</xdr:row>
      <xdr:rowOff>21361</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535636"/>
          <a:ext cx="889000" cy="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138760</xdr:rowOff>
    </xdr:from>
    <xdr:to>
      <xdr:col>20</xdr:col>
      <xdr:colOff>38100</xdr:colOff>
      <xdr:row>36</xdr:row>
      <xdr:rowOff>68910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3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85437</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914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21361</xdr:rowOff>
    </xdr:from>
    <xdr:to>
      <xdr:col>15</xdr:col>
      <xdr:colOff>50800</xdr:colOff>
      <xdr:row>38</xdr:row>
      <xdr:rowOff>131470</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536461"/>
          <a:ext cx="889000" cy="11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12700</xdr:rowOff>
    </xdr:from>
    <xdr:to>
      <xdr:col>15</xdr:col>
      <xdr:colOff>101600</xdr:colOff>
      <xdr:row>36</xdr:row>
      <xdr:rowOff>114300</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8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130827</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960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129731</xdr:rowOff>
    </xdr:from>
    <xdr:to>
      <xdr:col>10</xdr:col>
      <xdr:colOff>114300</xdr:colOff>
      <xdr:row>38</xdr:row>
      <xdr:rowOff>131470</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644831"/>
          <a:ext cx="889000" cy="1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138925</xdr:rowOff>
    </xdr:from>
    <xdr:to>
      <xdr:col>10</xdr:col>
      <xdr:colOff>165100</xdr:colOff>
      <xdr:row>37</xdr:row>
      <xdr:rowOff>69075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85602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08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157086</xdr:rowOff>
    </xdr:from>
    <xdr:to>
      <xdr:col>6</xdr:col>
      <xdr:colOff>38100</xdr:colOff>
      <xdr:row>37</xdr:row>
      <xdr:rowOff>87236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29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103763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04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124168</xdr:rowOff>
    </xdr:from>
    <xdr:to>
      <xdr:col>24</xdr:col>
      <xdr:colOff>114300</xdr:colOff>
      <xdr:row>38</xdr:row>
      <xdr:rowOff>54318</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46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102595</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446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141186</xdr:rowOff>
    </xdr:from>
    <xdr:to>
      <xdr:col>20</xdr:col>
      <xdr:colOff>38100</xdr:colOff>
      <xdr:row>38</xdr:row>
      <xdr:rowOff>71336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484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62463</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577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142011</xdr:rowOff>
    </xdr:from>
    <xdr:to>
      <xdr:col>15</xdr:col>
      <xdr:colOff>101600</xdr:colOff>
      <xdr:row>38</xdr:row>
      <xdr:rowOff>72161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485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63288</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578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80670</xdr:rowOff>
    </xdr:from>
    <xdr:to>
      <xdr:col>10</xdr:col>
      <xdr:colOff>165100</xdr:colOff>
      <xdr:row>39</xdr:row>
      <xdr:rowOff>10820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59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1947</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688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78931</xdr:rowOff>
    </xdr:from>
    <xdr:to>
      <xdr:col>6</xdr:col>
      <xdr:colOff>38100</xdr:colOff>
      <xdr:row>39</xdr:row>
      <xdr:rowOff>9081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594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208</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686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103619</xdr:rowOff>
    </xdr:from>
    <xdr:to>
      <xdr:col>24</xdr:col>
      <xdr:colOff>62865</xdr:colOff>
      <xdr:row>57</xdr:row>
      <xdr:rowOff>157737</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847569"/>
          <a:ext cx="1270" cy="1082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161564</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9934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157737</xdr:rowOff>
    </xdr:from>
    <xdr:to>
      <xdr:col>24</xdr:col>
      <xdr:colOff>152400</xdr:colOff>
      <xdr:row>57</xdr:row>
      <xdr:rowOff>157737</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930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50296</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622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103619</xdr:rowOff>
    </xdr:from>
    <xdr:to>
      <xdr:col>24</xdr:col>
      <xdr:colOff>152400</xdr:colOff>
      <xdr:row>51</xdr:row>
      <xdr:rowOff>103619</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847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103219</xdr:rowOff>
    </xdr:from>
    <xdr:to>
      <xdr:col>24</xdr:col>
      <xdr:colOff>63500</xdr:colOff>
      <xdr:row>57</xdr:row>
      <xdr:rowOff>111483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3797300" y="9875869"/>
          <a:ext cx="838200" cy="8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131589</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5613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108712</xdr:rowOff>
    </xdr:from>
    <xdr:to>
      <xdr:col>24</xdr:col>
      <xdr:colOff>114300</xdr:colOff>
      <xdr:row>57</xdr:row>
      <xdr:rowOff>38862</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70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76282</xdr:rowOff>
    </xdr:from>
    <xdr:to>
      <xdr:col>19</xdr:col>
      <xdr:colOff>177800</xdr:colOff>
      <xdr:row>57</xdr:row>
      <xdr:rowOff>103219</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2908300" y="9848932"/>
          <a:ext cx="889000" cy="26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134540</xdr:rowOff>
    </xdr:from>
    <xdr:to>
      <xdr:col>20</xdr:col>
      <xdr:colOff>38100</xdr:colOff>
      <xdr:row>57</xdr:row>
      <xdr:rowOff>64690</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73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81217</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530111" y="9510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76282</xdr:rowOff>
    </xdr:from>
    <xdr:to>
      <xdr:col>15</xdr:col>
      <xdr:colOff>50800</xdr:colOff>
      <xdr:row>57</xdr:row>
      <xdr:rowOff>78020</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848932"/>
          <a:ext cx="889000" cy="1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163546</xdr:rowOff>
    </xdr:from>
    <xdr:to>
      <xdr:col>15</xdr:col>
      <xdr:colOff>101600</xdr:colOff>
      <xdr:row>57</xdr:row>
      <xdr:rowOff>93696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764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110223</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9539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68628</xdr:rowOff>
    </xdr:from>
    <xdr:to>
      <xdr:col>10</xdr:col>
      <xdr:colOff>114300</xdr:colOff>
      <xdr:row>57</xdr:row>
      <xdr:rowOff>78020</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1130300" y="9841278"/>
          <a:ext cx="889000" cy="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135333</xdr:rowOff>
    </xdr:from>
    <xdr:to>
      <xdr:col>10</xdr:col>
      <xdr:colOff>165100</xdr:colOff>
      <xdr:row>57</xdr:row>
      <xdr:rowOff>65483</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73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82010</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9511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9965</xdr:rowOff>
    </xdr:from>
    <xdr:to>
      <xdr:col>6</xdr:col>
      <xdr:colOff>38100</xdr:colOff>
      <xdr:row>57</xdr:row>
      <xdr:rowOff>111565</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78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128092</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9557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60683</xdr:rowOff>
    </xdr:from>
    <xdr:to>
      <xdr:col>24</xdr:col>
      <xdr:colOff>114300</xdr:colOff>
      <xdr:row>57</xdr:row>
      <xdr:rowOff>162283</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83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147060</xdr:rowOff>
    </xdr:from>
    <xdr:ext cx="534377"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748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52419</xdr:rowOff>
    </xdr:from>
    <xdr:to>
      <xdr:col>20</xdr:col>
      <xdr:colOff>38100</xdr:colOff>
      <xdr:row>57</xdr:row>
      <xdr:rowOff>154019</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825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145146</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9917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25482</xdr:rowOff>
    </xdr:from>
    <xdr:to>
      <xdr:col>15</xdr:col>
      <xdr:colOff>101600</xdr:colOff>
      <xdr:row>57</xdr:row>
      <xdr:rowOff>127082</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79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118209</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9890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27220</xdr:rowOff>
    </xdr:from>
    <xdr:to>
      <xdr:col>10</xdr:col>
      <xdr:colOff>165100</xdr:colOff>
      <xdr:row>57</xdr:row>
      <xdr:rowOff>128820</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79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119947</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9892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17828</xdr:rowOff>
    </xdr:from>
    <xdr:to>
      <xdr:col>6</xdr:col>
      <xdr:colOff>38100</xdr:colOff>
      <xdr:row>57</xdr:row>
      <xdr:rowOff>119428</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790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110555</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9883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10704</xdr:rowOff>
    </xdr:from>
    <xdr:to>
      <xdr:col>24</xdr:col>
      <xdr:colOff>62865</xdr:colOff>
      <xdr:row>79</xdr:row>
      <xdr:rowOff>98617</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012204"/>
          <a:ext cx="1270" cy="1630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102444</xdr:rowOff>
    </xdr:from>
    <xdr:ext cx="249299"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6469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98617</xdr:rowOff>
    </xdr:from>
    <xdr:to>
      <xdr:col>24</xdr:col>
      <xdr:colOff>152400</xdr:colOff>
      <xdr:row>79</xdr:row>
      <xdr:rowOff>98617</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643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128831</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1787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10704</xdr:rowOff>
    </xdr:from>
    <xdr:to>
      <xdr:col>24</xdr:col>
      <xdr:colOff>152400</xdr:colOff>
      <xdr:row>70</xdr:row>
      <xdr:rowOff>10704</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012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64588</xdr:rowOff>
    </xdr:from>
    <xdr:to>
      <xdr:col>24</xdr:col>
      <xdr:colOff>63500</xdr:colOff>
      <xdr:row>79</xdr:row>
      <xdr:rowOff>69422</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3797300" y="13609138"/>
          <a:ext cx="838200" cy="4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117361</xdr:rowOff>
    </xdr:from>
    <xdr:ext cx="469744"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1475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94484</xdr:rowOff>
    </xdr:from>
    <xdr:to>
      <xdr:col>24</xdr:col>
      <xdr:colOff>114300</xdr:colOff>
      <xdr:row>78</xdr:row>
      <xdr:rowOff>24634</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29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63381</xdr:rowOff>
    </xdr:from>
    <xdr:to>
      <xdr:col>19</xdr:col>
      <xdr:colOff>177800</xdr:colOff>
      <xdr:row>79</xdr:row>
      <xdr:rowOff>64588</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908300" y="13607931"/>
          <a:ext cx="889000" cy="1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69991</xdr:rowOff>
    </xdr:from>
    <xdr:to>
      <xdr:col>20</xdr:col>
      <xdr:colOff>38100</xdr:colOff>
      <xdr:row>78</xdr:row>
      <xdr:rowOff>141</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271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16668</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62428" y="13046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63381</xdr:rowOff>
    </xdr:from>
    <xdr:to>
      <xdr:col>15</xdr:col>
      <xdr:colOff>50800</xdr:colOff>
      <xdr:row>79</xdr:row>
      <xdr:rowOff>68703</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019300" y="13607931"/>
          <a:ext cx="889000" cy="5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71723</xdr:rowOff>
    </xdr:from>
    <xdr:to>
      <xdr:col>15</xdr:col>
      <xdr:colOff>101600</xdr:colOff>
      <xdr:row>78</xdr:row>
      <xdr:rowOff>1873</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273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18400</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73428" y="13048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65438</xdr:rowOff>
    </xdr:from>
    <xdr:to>
      <xdr:col>10</xdr:col>
      <xdr:colOff>114300</xdr:colOff>
      <xdr:row>79</xdr:row>
      <xdr:rowOff>68703</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1130300" y="13609988"/>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19112</xdr:rowOff>
    </xdr:from>
    <xdr:to>
      <xdr:col>10</xdr:col>
      <xdr:colOff>165100</xdr:colOff>
      <xdr:row>78</xdr:row>
      <xdr:rowOff>120712</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392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137239</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8" y="13167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170314</xdr:rowOff>
    </xdr:from>
    <xdr:to>
      <xdr:col>6</xdr:col>
      <xdr:colOff>38100</xdr:colOff>
      <xdr:row>78</xdr:row>
      <xdr:rowOff>100464</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37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116991</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8" y="1314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18622</xdr:rowOff>
    </xdr:from>
    <xdr:to>
      <xdr:col>24</xdr:col>
      <xdr:colOff>114300</xdr:colOff>
      <xdr:row>79</xdr:row>
      <xdr:rowOff>120222</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563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104999</xdr:rowOff>
    </xdr:from>
    <xdr:ext cx="378565"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4780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13788</xdr:rowOff>
    </xdr:from>
    <xdr:to>
      <xdr:col>20</xdr:col>
      <xdr:colOff>38100</xdr:colOff>
      <xdr:row>79</xdr:row>
      <xdr:rowOff>115388</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558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106515</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62428" y="13651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79</xdr:row>
      <xdr:rowOff>12581</xdr:rowOff>
    </xdr:from>
    <xdr:to>
      <xdr:col>15</xdr:col>
      <xdr:colOff>101600</xdr:colOff>
      <xdr:row>79</xdr:row>
      <xdr:rowOff>114181</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557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105308</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73428" y="13649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17903</xdr:rowOff>
    </xdr:from>
    <xdr:to>
      <xdr:col>10</xdr:col>
      <xdr:colOff>165100</xdr:colOff>
      <xdr:row>79</xdr:row>
      <xdr:rowOff>119503</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562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79</xdr:row>
      <xdr:rowOff>110630</xdr:rowOff>
    </xdr:from>
    <xdr:ext cx="378565"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830017" y="136551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14638</xdr:rowOff>
    </xdr:from>
    <xdr:to>
      <xdr:col>6</xdr:col>
      <xdr:colOff>38100</xdr:colOff>
      <xdr:row>79</xdr:row>
      <xdr:rowOff>116238</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559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107365</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95428" y="13651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a:extLst>
            <a:ext uri="{FF2B5EF4-FFF2-40B4-BE49-F238E27FC236}">
              <a16:creationId xmlns:a16="http://schemas.microsoft.com/office/drawing/2014/main" id="{00000000-0008-0000-06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167393</xdr:rowOff>
    </xdr:from>
    <xdr:to>
      <xdr:col>24</xdr:col>
      <xdr:colOff>62865</xdr:colOff>
      <xdr:row>98</xdr:row>
      <xdr:rowOff>152600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4633595" y="15597893"/>
          <a:ext cx="1270" cy="1356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156427</xdr:rowOff>
    </xdr:from>
    <xdr:ext cx="534377" cy="259045"/>
    <xdr:sp macro="" textlink="">
      <xdr:nvSpPr>
        <xdr:cNvPr id="233" name="扶助費最小値テキスト">
          <a:extLst>
            <a:ext uri="{FF2B5EF4-FFF2-40B4-BE49-F238E27FC236}">
              <a16:creationId xmlns:a16="http://schemas.microsoft.com/office/drawing/2014/main" id="{00000000-0008-0000-0600-0000E9000000}"/>
            </a:ext>
          </a:extLst>
        </xdr:cNvPr>
        <xdr:cNvSpPr txBox="1"/>
      </xdr:nvSpPr>
      <xdr:spPr>
        <a:xfrm>
          <a:off x="4686300" y="16958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152600</xdr:rowOff>
    </xdr:from>
    <xdr:to>
      <xdr:col>24</xdr:col>
      <xdr:colOff>152400</xdr:colOff>
      <xdr:row>98</xdr:row>
      <xdr:rowOff>152600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69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114070</xdr:rowOff>
    </xdr:from>
    <xdr:ext cx="599010" cy="259045"/>
    <xdr:sp macro="" textlink="">
      <xdr:nvSpPr>
        <xdr:cNvPr id="235" name="扶助費最大値テキスト">
          <a:extLst>
            <a:ext uri="{FF2B5EF4-FFF2-40B4-BE49-F238E27FC236}">
              <a16:creationId xmlns:a16="http://schemas.microsoft.com/office/drawing/2014/main" id="{00000000-0008-0000-0600-0000EB000000}"/>
            </a:ext>
          </a:extLst>
        </xdr:cNvPr>
        <xdr:cNvSpPr txBox="1"/>
      </xdr:nvSpPr>
      <xdr:spPr>
        <a:xfrm>
          <a:off x="4686300" y="15373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167393</xdr:rowOff>
    </xdr:from>
    <xdr:to>
      <xdr:col>24</xdr:col>
      <xdr:colOff>152400</xdr:colOff>
      <xdr:row>90</xdr:row>
      <xdr:rowOff>167393</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5597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8010</xdr:rowOff>
    </xdr:from>
    <xdr:to>
      <xdr:col>24</xdr:col>
      <xdr:colOff>63500</xdr:colOff>
      <xdr:row>94</xdr:row>
      <xdr:rowOff>69748</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3797300" y="15952860"/>
          <a:ext cx="838200" cy="233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148235</xdr:rowOff>
    </xdr:from>
    <xdr:ext cx="534377" cy="259045"/>
    <xdr:sp macro="" textlink="">
      <xdr:nvSpPr>
        <xdr:cNvPr id="238" name="扶助費平均値テキスト">
          <a:extLst>
            <a:ext uri="{FF2B5EF4-FFF2-40B4-BE49-F238E27FC236}">
              <a16:creationId xmlns:a16="http://schemas.microsoft.com/office/drawing/2014/main" id="{00000000-0008-0000-0600-0000EE000000}"/>
            </a:ext>
          </a:extLst>
        </xdr:cNvPr>
        <xdr:cNvSpPr txBox="1"/>
      </xdr:nvSpPr>
      <xdr:spPr>
        <a:xfrm>
          <a:off x="4686300" y="16435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169808</xdr:rowOff>
    </xdr:from>
    <xdr:to>
      <xdr:col>24</xdr:col>
      <xdr:colOff>114300</xdr:colOff>
      <xdr:row>96</xdr:row>
      <xdr:rowOff>99958</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4584700" y="16457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8010</xdr:rowOff>
    </xdr:from>
    <xdr:to>
      <xdr:col>19</xdr:col>
      <xdr:colOff>177800</xdr:colOff>
      <xdr:row>95</xdr:row>
      <xdr:rowOff>139700</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908300" y="15952860"/>
          <a:ext cx="889000" cy="474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167326</xdr:rowOff>
    </xdr:from>
    <xdr:to>
      <xdr:col>20</xdr:col>
      <xdr:colOff>38100</xdr:colOff>
      <xdr:row>95</xdr:row>
      <xdr:rowOff>97476</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3746500" y="16283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88603</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530111" y="16376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139700</xdr:rowOff>
    </xdr:from>
    <xdr:to>
      <xdr:col>15</xdr:col>
      <xdr:colOff>50800</xdr:colOff>
      <xdr:row>96</xdr:row>
      <xdr:rowOff>20093</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019300" y="16427450"/>
          <a:ext cx="889000" cy="51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155913</xdr:rowOff>
    </xdr:from>
    <xdr:to>
      <xdr:col>15</xdr:col>
      <xdr:colOff>101600</xdr:colOff>
      <xdr:row>97</xdr:row>
      <xdr:rowOff>86063</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2857500" y="1661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77190</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641111" y="16707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20093</xdr:rowOff>
    </xdr:from>
    <xdr:to>
      <xdr:col>10</xdr:col>
      <xdr:colOff>114300</xdr:colOff>
      <xdr:row>96</xdr:row>
      <xdr:rowOff>64653</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1130300" y="16479293"/>
          <a:ext cx="889000" cy="44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26541</xdr:rowOff>
    </xdr:from>
    <xdr:to>
      <xdr:col>10</xdr:col>
      <xdr:colOff>165100</xdr:colOff>
      <xdr:row>97</xdr:row>
      <xdr:rowOff>128141</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968500" y="1665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119268</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752111" y="16749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43180</xdr:rowOff>
    </xdr:from>
    <xdr:to>
      <xdr:col>6</xdr:col>
      <xdr:colOff>38100</xdr:colOff>
      <xdr:row>97</xdr:row>
      <xdr:rowOff>144780</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079500" y="1667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135907</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863111" y="1676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18948</xdr:rowOff>
    </xdr:from>
    <xdr:to>
      <xdr:col>24</xdr:col>
      <xdr:colOff>114300</xdr:colOff>
      <xdr:row>94</xdr:row>
      <xdr:rowOff>120548</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4584700" y="1613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41825</xdr:rowOff>
    </xdr:from>
    <xdr:ext cx="534377" cy="259045"/>
    <xdr:sp macro="" textlink="">
      <xdr:nvSpPr>
        <xdr:cNvPr id="257" name="扶助費該当値テキスト">
          <a:extLst>
            <a:ext uri="{FF2B5EF4-FFF2-40B4-BE49-F238E27FC236}">
              <a16:creationId xmlns:a16="http://schemas.microsoft.com/office/drawing/2014/main" id="{00000000-0008-0000-0600-000001010000}"/>
            </a:ext>
          </a:extLst>
        </xdr:cNvPr>
        <xdr:cNvSpPr txBox="1"/>
      </xdr:nvSpPr>
      <xdr:spPr>
        <a:xfrm>
          <a:off x="4686300" y="15986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128660</xdr:rowOff>
    </xdr:from>
    <xdr:to>
      <xdr:col>20</xdr:col>
      <xdr:colOff>38100</xdr:colOff>
      <xdr:row>93</xdr:row>
      <xdr:rowOff>58810</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3746500" y="1590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75337</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3497795" y="15677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88900</xdr:rowOff>
    </xdr:from>
    <xdr:to>
      <xdr:col>15</xdr:col>
      <xdr:colOff>101600</xdr:colOff>
      <xdr:row>96</xdr:row>
      <xdr:rowOff>19050</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2857500" y="1637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35577</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2641111" y="16151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140743</xdr:rowOff>
    </xdr:from>
    <xdr:to>
      <xdr:col>10</xdr:col>
      <xdr:colOff>165100</xdr:colOff>
      <xdr:row>96</xdr:row>
      <xdr:rowOff>70893</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968500" y="16428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87420</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1752111" y="16203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13853</xdr:rowOff>
    </xdr:from>
    <xdr:to>
      <xdr:col>6</xdr:col>
      <xdr:colOff>38100</xdr:colOff>
      <xdr:row>96</xdr:row>
      <xdr:rowOff>115453</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079500" y="16473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131980</xdr:rowOff>
    </xdr:from>
    <xdr:ext cx="534377"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863111" y="16248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160800</xdr:rowOff>
    </xdr:from>
    <xdr:to>
      <xdr:col>54</xdr:col>
      <xdr:colOff>189865</xdr:colOff>
      <xdr:row>37</xdr:row>
      <xdr:rowOff>55429</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304300"/>
          <a:ext cx="1270" cy="1094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59256</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402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55429</xdr:rowOff>
    </xdr:from>
    <xdr:to>
      <xdr:col>55</xdr:col>
      <xdr:colOff>88900</xdr:colOff>
      <xdr:row>37</xdr:row>
      <xdr:rowOff>55429</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399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107477</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079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160800</xdr:rowOff>
    </xdr:from>
    <xdr:to>
      <xdr:col>55</xdr:col>
      <xdr:colOff>88900</xdr:colOff>
      <xdr:row>30</xdr:row>
      <xdr:rowOff>160800</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3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13252</xdr:rowOff>
    </xdr:from>
    <xdr:to>
      <xdr:col>55</xdr:col>
      <xdr:colOff>0</xdr:colOff>
      <xdr:row>36</xdr:row>
      <xdr:rowOff>110430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9639300" y="6185452"/>
          <a:ext cx="838200" cy="97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81538</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59108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58661</xdr:rowOff>
    </xdr:from>
    <xdr:to>
      <xdr:col>55</xdr:col>
      <xdr:colOff>50800</xdr:colOff>
      <xdr:row>35</xdr:row>
      <xdr:rowOff>160261</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059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103275</xdr:rowOff>
    </xdr:from>
    <xdr:to>
      <xdr:col>50</xdr:col>
      <xdr:colOff>114300</xdr:colOff>
      <xdr:row>36</xdr:row>
      <xdr:rowOff>13252</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8750300" y="5589675"/>
          <a:ext cx="889000" cy="595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103329</xdr:rowOff>
    </xdr:from>
    <xdr:to>
      <xdr:col>50</xdr:col>
      <xdr:colOff>165100</xdr:colOff>
      <xdr:row>36</xdr:row>
      <xdr:rowOff>33479</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104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50006</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5879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103275</xdr:rowOff>
    </xdr:from>
    <xdr:to>
      <xdr:col>45</xdr:col>
      <xdr:colOff>177800</xdr:colOff>
      <xdr:row>37</xdr:row>
      <xdr:rowOff>6586</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7861300" y="5589675"/>
          <a:ext cx="889000" cy="760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32</xdr:row>
      <xdr:rowOff>124155</xdr:rowOff>
    </xdr:from>
    <xdr:to>
      <xdr:col>46</xdr:col>
      <xdr:colOff>38100</xdr:colOff>
      <xdr:row>33</xdr:row>
      <xdr:rowOff>54305</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561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45432</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5703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19941</xdr:rowOff>
    </xdr:from>
    <xdr:to>
      <xdr:col>41</xdr:col>
      <xdr:colOff>50800</xdr:colOff>
      <xdr:row>37</xdr:row>
      <xdr:rowOff>6586</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6972300" y="6192141"/>
          <a:ext cx="889000" cy="158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3376</xdr:rowOff>
    </xdr:from>
    <xdr:to>
      <xdr:col>41</xdr:col>
      <xdr:colOff>101600</xdr:colOff>
      <xdr:row>36</xdr:row>
      <xdr:rowOff>104976</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617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121503</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94111" y="5950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25153</xdr:rowOff>
    </xdr:from>
    <xdr:to>
      <xdr:col>36</xdr:col>
      <xdr:colOff>165100</xdr:colOff>
      <xdr:row>36</xdr:row>
      <xdr:rowOff>126753</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19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117880</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6290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59630</xdr:rowOff>
    </xdr:from>
    <xdr:to>
      <xdr:col>55</xdr:col>
      <xdr:colOff>50800</xdr:colOff>
      <xdr:row>36</xdr:row>
      <xdr:rowOff>161230</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23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146007</xdr:rowOff>
    </xdr:from>
    <xdr:ext cx="534377"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146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133902</xdr:rowOff>
    </xdr:from>
    <xdr:to>
      <xdr:col>50</xdr:col>
      <xdr:colOff>165100</xdr:colOff>
      <xdr:row>36</xdr:row>
      <xdr:rowOff>64052</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134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55179</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39795" y="6227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52475</xdr:rowOff>
    </xdr:from>
    <xdr:to>
      <xdr:col>46</xdr:col>
      <xdr:colOff>38100</xdr:colOff>
      <xdr:row>32</xdr:row>
      <xdr:rowOff>154075</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553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30</xdr:row>
      <xdr:rowOff>170602</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50795" y="5314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127236</xdr:rowOff>
    </xdr:from>
    <xdr:to>
      <xdr:col>41</xdr:col>
      <xdr:colOff>101600</xdr:colOff>
      <xdr:row>37</xdr:row>
      <xdr:rowOff>57386</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29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48513</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94111" y="6392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140591</xdr:rowOff>
    </xdr:from>
    <xdr:to>
      <xdr:col>36</xdr:col>
      <xdr:colOff>165100</xdr:colOff>
      <xdr:row>36</xdr:row>
      <xdr:rowOff>70741</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14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87268</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672795" y="5916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93628</xdr:rowOff>
    </xdr:from>
    <xdr:to>
      <xdr:col>54</xdr:col>
      <xdr:colOff>189865</xdr:colOff>
      <xdr:row>59</xdr:row>
      <xdr:rowOff>30348</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666128"/>
          <a:ext cx="1270" cy="1479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34175</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149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30348</xdr:rowOff>
    </xdr:from>
    <xdr:to>
      <xdr:col>55</xdr:col>
      <xdr:colOff>88900</xdr:colOff>
      <xdr:row>59</xdr:row>
      <xdr:rowOff>30348</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145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40305</xdr:rowOff>
    </xdr:from>
    <xdr:ext cx="599010"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441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93628</xdr:rowOff>
    </xdr:from>
    <xdr:to>
      <xdr:col>55</xdr:col>
      <xdr:colOff>88900</xdr:colOff>
      <xdr:row>50</xdr:row>
      <xdr:rowOff>93628</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6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90956</xdr:rowOff>
    </xdr:from>
    <xdr:to>
      <xdr:col>55</xdr:col>
      <xdr:colOff>0</xdr:colOff>
      <xdr:row>57</xdr:row>
      <xdr:rowOff>97879</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9639300" y="9863606"/>
          <a:ext cx="838200" cy="6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59140</xdr:rowOff>
    </xdr:from>
    <xdr:ext cx="534377"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8317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80713</xdr:rowOff>
    </xdr:from>
    <xdr:to>
      <xdr:col>55</xdr:col>
      <xdr:colOff>50800</xdr:colOff>
      <xdr:row>58</xdr:row>
      <xdr:rowOff>10863</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85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90956</xdr:rowOff>
    </xdr:from>
    <xdr:to>
      <xdr:col>50</xdr:col>
      <xdr:colOff>114300</xdr:colOff>
      <xdr:row>58</xdr:row>
      <xdr:rowOff>67008</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8750300" y="9863606"/>
          <a:ext cx="889000" cy="147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110317</xdr:rowOff>
    </xdr:from>
    <xdr:to>
      <xdr:col>50</xdr:col>
      <xdr:colOff>165100</xdr:colOff>
      <xdr:row>58</xdr:row>
      <xdr:rowOff>40467</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882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31594</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72111" y="997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67008</xdr:rowOff>
    </xdr:from>
    <xdr:to>
      <xdr:col>45</xdr:col>
      <xdr:colOff>177800</xdr:colOff>
      <xdr:row>58</xdr:row>
      <xdr:rowOff>154997</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7861300" y="10011108"/>
          <a:ext cx="889000" cy="87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81402</xdr:rowOff>
    </xdr:from>
    <xdr:to>
      <xdr:col>46</xdr:col>
      <xdr:colOff>38100</xdr:colOff>
      <xdr:row>58</xdr:row>
      <xdr:rowOff>11552</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85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28079</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83111" y="9629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116752</xdr:rowOff>
    </xdr:from>
    <xdr:to>
      <xdr:col>41</xdr:col>
      <xdr:colOff>50800</xdr:colOff>
      <xdr:row>58</xdr:row>
      <xdr:rowOff>154997</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6972300" y="10060852"/>
          <a:ext cx="889000" cy="38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85661</xdr:rowOff>
    </xdr:from>
    <xdr:to>
      <xdr:col>41</xdr:col>
      <xdr:colOff>101600</xdr:colOff>
      <xdr:row>58</xdr:row>
      <xdr:rowOff>15811</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85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32338</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94111" y="9633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37458</xdr:rowOff>
    </xdr:from>
    <xdr:to>
      <xdr:col>36</xdr:col>
      <xdr:colOff>165100</xdr:colOff>
      <xdr:row>57</xdr:row>
      <xdr:rowOff>139058</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810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155585</xdr:rowOff>
    </xdr:from>
    <xdr:ext cx="59901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672795" y="9585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47079</xdr:rowOff>
    </xdr:from>
    <xdr:to>
      <xdr:col>55</xdr:col>
      <xdr:colOff>50800</xdr:colOff>
      <xdr:row>57</xdr:row>
      <xdr:rowOff>148679</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98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69956</xdr:rowOff>
    </xdr:from>
    <xdr:ext cx="599010"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671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40156</xdr:rowOff>
    </xdr:from>
    <xdr:to>
      <xdr:col>50</xdr:col>
      <xdr:colOff>165100</xdr:colOff>
      <xdr:row>57</xdr:row>
      <xdr:rowOff>141756</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9812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158283</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39795" y="9588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16208</xdr:rowOff>
    </xdr:from>
    <xdr:to>
      <xdr:col>46</xdr:col>
      <xdr:colOff>38100</xdr:colOff>
      <xdr:row>58</xdr:row>
      <xdr:rowOff>117808</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9960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108935</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83111" y="10053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104197</xdr:rowOff>
    </xdr:from>
    <xdr:to>
      <xdr:col>41</xdr:col>
      <xdr:colOff>101600</xdr:colOff>
      <xdr:row>59</xdr:row>
      <xdr:rowOff>34347</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10048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25474</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94111" y="10141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65952</xdr:rowOff>
    </xdr:from>
    <xdr:to>
      <xdr:col>36</xdr:col>
      <xdr:colOff>165100</xdr:colOff>
      <xdr:row>58</xdr:row>
      <xdr:rowOff>167552</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10010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158679</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705111" y="10102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61907</xdr:rowOff>
    </xdr:from>
    <xdr:to>
      <xdr:col>54</xdr:col>
      <xdr:colOff>189865</xdr:colOff>
      <xdr:row>78</xdr:row>
      <xdr:rowOff>139700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2063407"/>
          <a:ext cx="1270" cy="1449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8584</xdr:rowOff>
    </xdr:from>
    <xdr:ext cx="599010"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1838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61907</xdr:rowOff>
    </xdr:from>
    <xdr:to>
      <xdr:col>55</xdr:col>
      <xdr:colOff>88900</xdr:colOff>
      <xdr:row>70</xdr:row>
      <xdr:rowOff>61907</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2063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170383</xdr:rowOff>
    </xdr:from>
    <xdr:to>
      <xdr:col>55</xdr:col>
      <xdr:colOff>0</xdr:colOff>
      <xdr:row>78</xdr:row>
      <xdr:rowOff>26228</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9639300" y="13200583"/>
          <a:ext cx="838200" cy="198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145062</xdr:rowOff>
    </xdr:from>
    <xdr:ext cx="534377"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31752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122185</xdr:rowOff>
    </xdr:from>
    <xdr:to>
      <xdr:col>55</xdr:col>
      <xdr:colOff>50800</xdr:colOff>
      <xdr:row>78</xdr:row>
      <xdr:rowOff>52335</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332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170383</xdr:rowOff>
    </xdr:from>
    <xdr:to>
      <xdr:col>50</xdr:col>
      <xdr:colOff>114300</xdr:colOff>
      <xdr:row>78</xdr:row>
      <xdr:rowOff>84196</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8750300" y="13200583"/>
          <a:ext cx="889000" cy="256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149871</xdr:rowOff>
    </xdr:from>
    <xdr:to>
      <xdr:col>50</xdr:col>
      <xdr:colOff>165100</xdr:colOff>
      <xdr:row>78</xdr:row>
      <xdr:rowOff>80021</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335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71148</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372111" y="13444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84196</xdr:rowOff>
    </xdr:from>
    <xdr:to>
      <xdr:col>45</xdr:col>
      <xdr:colOff>177800</xdr:colOff>
      <xdr:row>78</xdr:row>
      <xdr:rowOff>109000</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7861300" y="13457296"/>
          <a:ext cx="889000" cy="24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121841</xdr:rowOff>
    </xdr:from>
    <xdr:to>
      <xdr:col>46</xdr:col>
      <xdr:colOff>38100</xdr:colOff>
      <xdr:row>78</xdr:row>
      <xdr:rowOff>51991</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3323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68518</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83111" y="13098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105301</xdr:rowOff>
    </xdr:from>
    <xdr:to>
      <xdr:col>41</xdr:col>
      <xdr:colOff>50800</xdr:colOff>
      <xdr:row>78</xdr:row>
      <xdr:rowOff>109000</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6972300" y="13478401"/>
          <a:ext cx="889000" cy="3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118188</xdr:rowOff>
    </xdr:from>
    <xdr:to>
      <xdr:col>41</xdr:col>
      <xdr:colOff>101600</xdr:colOff>
      <xdr:row>78</xdr:row>
      <xdr:rowOff>48338</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331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64865</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94111" y="13095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111362</xdr:rowOff>
    </xdr:from>
    <xdr:to>
      <xdr:col>36</xdr:col>
      <xdr:colOff>165100</xdr:colOff>
      <xdr:row>78</xdr:row>
      <xdr:rowOff>41512</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921500" y="1331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58039</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05111" y="1308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146878</xdr:rowOff>
    </xdr:from>
    <xdr:to>
      <xdr:col>55</xdr:col>
      <xdr:colOff>50800</xdr:colOff>
      <xdr:row>78</xdr:row>
      <xdr:rowOff>77028</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334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100612</xdr:rowOff>
    </xdr:from>
    <xdr:ext cx="534377"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3302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119583</xdr:rowOff>
    </xdr:from>
    <xdr:to>
      <xdr:col>50</xdr:col>
      <xdr:colOff>165100</xdr:colOff>
      <xdr:row>77</xdr:row>
      <xdr:rowOff>49733</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3149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66260</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372111" y="12925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33396</xdr:rowOff>
    </xdr:from>
    <xdr:to>
      <xdr:col>46</xdr:col>
      <xdr:colOff>38100</xdr:colOff>
      <xdr:row>78</xdr:row>
      <xdr:rowOff>134996</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3406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126123</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483111" y="13499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58200</xdr:rowOff>
    </xdr:from>
    <xdr:to>
      <xdr:col>41</xdr:col>
      <xdr:colOff>101600</xdr:colOff>
      <xdr:row>78</xdr:row>
      <xdr:rowOff>159800</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343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150927</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626428" y="1352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54501</xdr:rowOff>
    </xdr:from>
    <xdr:to>
      <xdr:col>36</xdr:col>
      <xdr:colOff>165100</xdr:colOff>
      <xdr:row>78</xdr:row>
      <xdr:rowOff>156101</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921500" y="13427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147228</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737428" y="13520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54263</xdr:rowOff>
    </xdr:from>
    <xdr:to>
      <xdr:col>54</xdr:col>
      <xdr:colOff>189865</xdr:colOff>
      <xdr:row>98</xdr:row>
      <xdr:rowOff>120214</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827663"/>
          <a:ext cx="1270" cy="1094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124041</xdr:rowOff>
    </xdr:from>
    <xdr:ext cx="469744"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6926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120214</xdr:rowOff>
    </xdr:from>
    <xdr:to>
      <xdr:col>55</xdr:col>
      <xdr:colOff>88900</xdr:colOff>
      <xdr:row>98</xdr:row>
      <xdr:rowOff>120214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6922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940</xdr:rowOff>
    </xdr:from>
    <xdr:ext cx="599010"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602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54263</xdr:rowOff>
    </xdr:from>
    <xdr:to>
      <xdr:col>55</xdr:col>
      <xdr:colOff>88900</xdr:colOff>
      <xdr:row>92</xdr:row>
      <xdr:rowOff>54263</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827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139595</xdr:rowOff>
    </xdr:from>
    <xdr:to>
      <xdr:col>55</xdr:col>
      <xdr:colOff>0</xdr:colOff>
      <xdr:row>97</xdr:row>
      <xdr:rowOff>136733</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9639300" y="16598795"/>
          <a:ext cx="838200" cy="168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164222</xdr:rowOff>
    </xdr:from>
    <xdr:ext cx="534377"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623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14345</xdr:rowOff>
    </xdr:from>
    <xdr:to>
      <xdr:col>55</xdr:col>
      <xdr:colOff>50800</xdr:colOff>
      <xdr:row>97</xdr:row>
      <xdr:rowOff>115945</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644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120543</xdr:rowOff>
    </xdr:from>
    <xdr:to>
      <xdr:col>50</xdr:col>
      <xdr:colOff>114300</xdr:colOff>
      <xdr:row>97</xdr:row>
      <xdr:rowOff>136733</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8750300" y="16751193"/>
          <a:ext cx="889000" cy="16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39463</xdr:rowOff>
    </xdr:from>
    <xdr:to>
      <xdr:col>50</xdr:col>
      <xdr:colOff>165100</xdr:colOff>
      <xdr:row>97</xdr:row>
      <xdr:rowOff>141063</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67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157590</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72111" y="1644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120543</xdr:rowOff>
    </xdr:from>
    <xdr:to>
      <xdr:col>45</xdr:col>
      <xdr:colOff>177800</xdr:colOff>
      <xdr:row>98</xdr:row>
      <xdr:rowOff>27476</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7861300" y="16751193"/>
          <a:ext cx="889000" cy="78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15839</xdr:rowOff>
    </xdr:from>
    <xdr:to>
      <xdr:col>46</xdr:col>
      <xdr:colOff>38100</xdr:colOff>
      <xdr:row>97</xdr:row>
      <xdr:rowOff>117439</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646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133966</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83111" y="1642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152826</xdr:rowOff>
    </xdr:from>
    <xdr:to>
      <xdr:col>41</xdr:col>
      <xdr:colOff>50800</xdr:colOff>
      <xdr:row>98</xdr:row>
      <xdr:rowOff>27476</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6972300" y="16783476"/>
          <a:ext cx="889000" cy="46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24919</xdr:rowOff>
    </xdr:from>
    <xdr:to>
      <xdr:col>41</xdr:col>
      <xdr:colOff>101600</xdr:colOff>
      <xdr:row>97</xdr:row>
      <xdr:rowOff>126519</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655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143046</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94111" y="16430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140343</xdr:rowOff>
    </xdr:from>
    <xdr:to>
      <xdr:col>36</xdr:col>
      <xdr:colOff>165100</xdr:colOff>
      <xdr:row>97</xdr:row>
      <xdr:rowOff>70493</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599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87020</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05111" y="16374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88795</xdr:rowOff>
    </xdr:from>
    <xdr:to>
      <xdr:col>55</xdr:col>
      <xdr:colOff>50800</xdr:colOff>
      <xdr:row>97</xdr:row>
      <xdr:rowOff>18945</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54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111672</xdr:rowOff>
    </xdr:from>
    <xdr:ext cx="534377"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399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85933</xdr:rowOff>
    </xdr:from>
    <xdr:to>
      <xdr:col>50</xdr:col>
      <xdr:colOff>165100</xdr:colOff>
      <xdr:row>98</xdr:row>
      <xdr:rowOff>16083</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71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7210</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72111" y="16809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69743</xdr:rowOff>
    </xdr:from>
    <xdr:to>
      <xdr:col>46</xdr:col>
      <xdr:colOff>38100</xdr:colOff>
      <xdr:row>97</xdr:row>
      <xdr:rowOff>171343</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700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162470</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83111" y="16793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148126</xdr:rowOff>
    </xdr:from>
    <xdr:to>
      <xdr:col>41</xdr:col>
      <xdr:colOff>101600</xdr:colOff>
      <xdr:row>98</xdr:row>
      <xdr:rowOff>78276</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778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69403</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94111" y="16871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102026</xdr:rowOff>
    </xdr:from>
    <xdr:to>
      <xdr:col>36</xdr:col>
      <xdr:colOff>165100</xdr:colOff>
      <xdr:row>98</xdr:row>
      <xdr:rowOff>32176</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732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23303</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05111" y="16825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a:extLst>
            <a:ext uri="{FF2B5EF4-FFF2-40B4-BE49-F238E27FC236}">
              <a16:creationId xmlns:a16="http://schemas.microsoft.com/office/drawing/2014/main" id="{00000000-0008-0000-06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103816</xdr:rowOff>
    </xdr:from>
    <xdr:to>
      <xdr:col>85</xdr:col>
      <xdr:colOff>126364</xdr:colOff>
      <xdr:row>39</xdr:row>
      <xdr:rowOff>98878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6317595" y="5247316"/>
          <a:ext cx="1269" cy="1538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121148</xdr:rowOff>
    </xdr:from>
    <xdr:ext cx="249299" cy="259045"/>
    <xdr:sp macro="" textlink="">
      <xdr:nvSpPr>
        <xdr:cNvPr id="516" name="災害復旧事業費最小値テキスト">
          <a:extLst>
            <a:ext uri="{FF2B5EF4-FFF2-40B4-BE49-F238E27FC236}">
              <a16:creationId xmlns:a16="http://schemas.microsoft.com/office/drawing/2014/main" id="{00000000-0008-0000-0600-000004020000}"/>
            </a:ext>
          </a:extLst>
        </xdr:cNvPr>
        <xdr:cNvSpPr txBox="1"/>
      </xdr:nvSpPr>
      <xdr:spPr>
        <a:xfrm>
          <a:off x="16370300" y="68076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50493</xdr:rowOff>
    </xdr:from>
    <xdr:ext cx="599010" cy="259045"/>
    <xdr:sp macro="" textlink="">
      <xdr:nvSpPr>
        <xdr:cNvPr id="518" name="災害復旧事業費最大値テキスト">
          <a:extLst>
            <a:ext uri="{FF2B5EF4-FFF2-40B4-BE49-F238E27FC236}">
              <a16:creationId xmlns:a16="http://schemas.microsoft.com/office/drawing/2014/main" id="{00000000-0008-0000-0600-000006020000}"/>
            </a:ext>
          </a:extLst>
        </xdr:cNvPr>
        <xdr:cNvSpPr txBox="1"/>
      </xdr:nvSpPr>
      <xdr:spPr>
        <a:xfrm>
          <a:off x="16370300" y="5022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103816</xdr:rowOff>
    </xdr:from>
    <xdr:to>
      <xdr:col>86</xdr:col>
      <xdr:colOff>25400</xdr:colOff>
      <xdr:row>30</xdr:row>
      <xdr:rowOff>103816</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524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64327</xdr:rowOff>
    </xdr:from>
    <xdr:to>
      <xdr:col>85</xdr:col>
      <xdr:colOff>127000</xdr:colOff>
      <xdr:row>39</xdr:row>
      <xdr:rowOff>96488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5481300" y="6750877"/>
          <a:ext cx="838200" cy="32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38599</xdr:rowOff>
    </xdr:from>
    <xdr:ext cx="469744" cy="259045"/>
    <xdr:sp macro="" textlink="">
      <xdr:nvSpPr>
        <xdr:cNvPr id="521" name="災害復旧事業費平均値テキスト">
          <a:extLst>
            <a:ext uri="{FF2B5EF4-FFF2-40B4-BE49-F238E27FC236}">
              <a16:creationId xmlns:a16="http://schemas.microsoft.com/office/drawing/2014/main" id="{00000000-0008-0000-0600-000009020000}"/>
            </a:ext>
          </a:extLst>
        </xdr:cNvPr>
        <xdr:cNvSpPr txBox="1"/>
      </xdr:nvSpPr>
      <xdr:spPr>
        <a:xfrm>
          <a:off x="16370300" y="65536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15722</xdr:rowOff>
    </xdr:from>
    <xdr:to>
      <xdr:col>85</xdr:col>
      <xdr:colOff>177800</xdr:colOff>
      <xdr:row>39</xdr:row>
      <xdr:rowOff>117322</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6268700" y="670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26239</xdr:rowOff>
    </xdr:from>
    <xdr:to>
      <xdr:col>81</xdr:col>
      <xdr:colOff>50800</xdr:colOff>
      <xdr:row>39</xdr:row>
      <xdr:rowOff>64327</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4592300" y="6712789"/>
          <a:ext cx="889000" cy="38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17423</xdr:rowOff>
    </xdr:from>
    <xdr:to>
      <xdr:col>81</xdr:col>
      <xdr:colOff>101600</xdr:colOff>
      <xdr:row>39</xdr:row>
      <xdr:rowOff>119023</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5430500" y="6703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110150</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46428" y="6796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26239</xdr:rowOff>
    </xdr:from>
    <xdr:to>
      <xdr:col>76</xdr:col>
      <xdr:colOff>114300</xdr:colOff>
      <xdr:row>39</xdr:row>
      <xdr:rowOff>85316</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3703300" y="6712789"/>
          <a:ext cx="889000" cy="59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168407</xdr:rowOff>
    </xdr:from>
    <xdr:to>
      <xdr:col>76</xdr:col>
      <xdr:colOff>165100</xdr:colOff>
      <xdr:row>39</xdr:row>
      <xdr:rowOff>98557</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4541500" y="668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89684</xdr:rowOff>
    </xdr:from>
    <xdr:ext cx="534377"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325111" y="6776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77553</xdr:rowOff>
    </xdr:from>
    <xdr:to>
      <xdr:col>71</xdr:col>
      <xdr:colOff>177800</xdr:colOff>
      <xdr:row>39</xdr:row>
      <xdr:rowOff>85316</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2814300" y="6764103"/>
          <a:ext cx="889000" cy="7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3913</xdr:rowOff>
    </xdr:from>
    <xdr:to>
      <xdr:col>72</xdr:col>
      <xdr:colOff>38100</xdr:colOff>
      <xdr:row>39</xdr:row>
      <xdr:rowOff>105513</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3652500" y="6690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122040</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436111" y="6465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17864</xdr:rowOff>
    </xdr:from>
    <xdr:to>
      <xdr:col>67</xdr:col>
      <xdr:colOff>101600</xdr:colOff>
      <xdr:row>39</xdr:row>
      <xdr:rowOff>119464</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2763500" y="670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135991</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579428" y="6479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45688</xdr:rowOff>
    </xdr:from>
    <xdr:to>
      <xdr:col>85</xdr:col>
      <xdr:colOff>177800</xdr:colOff>
      <xdr:row>39</xdr:row>
      <xdr:rowOff>147288</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6268700" y="6732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165599</xdr:rowOff>
    </xdr:from>
    <xdr:ext cx="378565" cy="259045"/>
    <xdr:sp macro="" textlink="">
      <xdr:nvSpPr>
        <xdr:cNvPr id="540" name="災害復旧事業費該当値テキスト">
          <a:extLst>
            <a:ext uri="{FF2B5EF4-FFF2-40B4-BE49-F238E27FC236}">
              <a16:creationId xmlns:a16="http://schemas.microsoft.com/office/drawing/2014/main" id="{00000000-0008-0000-0600-00001C020000}"/>
            </a:ext>
          </a:extLst>
        </xdr:cNvPr>
        <xdr:cNvSpPr txBox="1"/>
      </xdr:nvSpPr>
      <xdr:spPr>
        <a:xfrm>
          <a:off x="16370300" y="66806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13527</xdr:rowOff>
    </xdr:from>
    <xdr:to>
      <xdr:col>81</xdr:col>
      <xdr:colOff>101600</xdr:colOff>
      <xdr:row>39</xdr:row>
      <xdr:rowOff>115127</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5430500" y="670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131654</xdr:rowOff>
    </xdr:from>
    <xdr:ext cx="534377"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5214111" y="6475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146889</xdr:rowOff>
    </xdr:from>
    <xdr:to>
      <xdr:col>76</xdr:col>
      <xdr:colOff>165100</xdr:colOff>
      <xdr:row>39</xdr:row>
      <xdr:rowOff>77039</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4541500" y="666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93566</xdr:rowOff>
    </xdr:from>
    <xdr:ext cx="534377"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4325111" y="6437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34516</xdr:rowOff>
    </xdr:from>
    <xdr:to>
      <xdr:col>72</xdr:col>
      <xdr:colOff>38100</xdr:colOff>
      <xdr:row>39</xdr:row>
      <xdr:rowOff>136116</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3652500" y="6721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127243</xdr:rowOff>
    </xdr:from>
    <xdr:ext cx="469744"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468428" y="6813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26753</xdr:rowOff>
    </xdr:from>
    <xdr:to>
      <xdr:col>67</xdr:col>
      <xdr:colOff>101600</xdr:colOff>
      <xdr:row>39</xdr:row>
      <xdr:rowOff>128353</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2763500" y="6713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119480</xdr:rowOff>
    </xdr:from>
    <xdr:ext cx="469744"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579428" y="6806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144434</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54</xdr:row>
      <xdr:rowOff>160762</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5642</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21970</xdr:rowOff>
    </xdr:from>
    <xdr:ext cx="312906"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133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38299</xdr:rowOff>
    </xdr:from>
    <xdr:ext cx="312906"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2133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失業対策事業費グラフ枠">
          <a:extLst>
            <a:ext uri="{FF2B5EF4-FFF2-40B4-BE49-F238E27FC236}">
              <a16:creationId xmlns:a16="http://schemas.microsoft.com/office/drawing/2014/main" id="{00000000-0008-0000-06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98878</xdr:rowOff>
    </xdr:from>
    <xdr:to>
      <xdr:col>85</xdr:col>
      <xdr:colOff>126364</xdr:colOff>
      <xdr:row>59</xdr:row>
      <xdr:rowOff>98878</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317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140805</xdr:rowOff>
    </xdr:from>
    <xdr:ext cx="249299" cy="259045"/>
    <xdr:sp macro="" textlink="">
      <xdr:nvSpPr>
        <xdr:cNvPr id="575" name="失業対策事業費最小値テキスト">
          <a:extLst>
            <a:ext uri="{FF2B5EF4-FFF2-40B4-BE49-F238E27FC236}">
              <a16:creationId xmlns:a16="http://schemas.microsoft.com/office/drawing/2014/main" id="{00000000-0008-0000-0600-00003F020000}"/>
            </a:ext>
          </a:extLst>
        </xdr:cNvPr>
        <xdr:cNvSpPr txBox="1"/>
      </xdr:nvSpPr>
      <xdr:spPr>
        <a:xfrm>
          <a:off x="16370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140805</xdr:rowOff>
    </xdr:from>
    <xdr:ext cx="249299" cy="259045"/>
    <xdr:sp macro="" textlink="">
      <xdr:nvSpPr>
        <xdr:cNvPr id="577" name="失業対策事業費最大値テキスト">
          <a:extLst>
            <a:ext uri="{FF2B5EF4-FFF2-40B4-BE49-F238E27FC236}">
              <a16:creationId xmlns:a16="http://schemas.microsoft.com/office/drawing/2014/main" id="{00000000-0008-0000-0600-000041020000}"/>
            </a:ext>
          </a:extLst>
        </xdr:cNvPr>
        <xdr:cNvSpPr txBox="1"/>
      </xdr:nvSpPr>
      <xdr:spPr>
        <a:xfrm>
          <a:off x="16370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26505</xdr:rowOff>
    </xdr:from>
    <xdr:ext cx="249299" cy="259045"/>
    <xdr:sp macro="" textlink="">
      <xdr:nvSpPr>
        <xdr:cNvPr id="580" name="失業対策事業費平均値テキスト">
          <a:extLst>
            <a:ext uri="{FF2B5EF4-FFF2-40B4-BE49-F238E27FC236}">
              <a16:creationId xmlns:a16="http://schemas.microsoft.com/office/drawing/2014/main" id="{00000000-0008-0000-0600-000044020000}"/>
            </a:ext>
          </a:extLst>
        </xdr:cNvPr>
        <xdr:cNvSpPr txBox="1"/>
      </xdr:nvSpPr>
      <xdr:spPr>
        <a:xfrm>
          <a:off x="16370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59</xdr:row>
      <xdr:rowOff>48078</xdr:rowOff>
    </xdr:from>
    <xdr:to>
      <xdr:col>81</xdr:col>
      <xdr:colOff>101600</xdr:colOff>
      <xdr:row>59</xdr:row>
      <xdr:rowOff>149678</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85" name="直線コネクタ 584">
          <a:extLst>
            <a:ext uri="{FF2B5EF4-FFF2-40B4-BE49-F238E27FC236}">
              <a16:creationId xmlns:a16="http://schemas.microsoft.com/office/drawing/2014/main" id="{00000000-0008-0000-0600-000049020000}"/>
            </a:ext>
          </a:extLst>
        </xdr:cNvPr>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51</xdr:row>
      <xdr:rowOff>4535</xdr:rowOff>
    </xdr:from>
    <xdr:to>
      <xdr:col>76</xdr:col>
      <xdr:colOff>165100</xdr:colOff>
      <xdr:row>51</xdr:row>
      <xdr:rowOff>106135</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4541500" y="8748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49</xdr:row>
      <xdr:rowOff>122662</xdr:rowOff>
    </xdr:from>
    <xdr:ext cx="313932"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35333" y="85237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88" name="直線コネクタ 587">
          <a:extLst>
            <a:ext uri="{FF2B5EF4-FFF2-40B4-BE49-F238E27FC236}">
              <a16:creationId xmlns:a16="http://schemas.microsoft.com/office/drawing/2014/main" id="{00000000-0008-0000-0600-00004C020000}"/>
            </a:ext>
          </a:extLst>
        </xdr:cNvPr>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48078</xdr:rowOff>
    </xdr:from>
    <xdr:to>
      <xdr:col>72</xdr:col>
      <xdr:colOff>38100</xdr:colOff>
      <xdr:row>59</xdr:row>
      <xdr:rowOff>149678</xdr:rowOff>
    </xdr:to>
    <xdr:sp macro="" textlink="">
      <xdr:nvSpPr>
        <xdr:cNvPr id="589" name="フローチャート: 判断 588">
          <a:extLst>
            <a:ext uri="{FF2B5EF4-FFF2-40B4-BE49-F238E27FC236}">
              <a16:creationId xmlns:a16="http://schemas.microsoft.com/office/drawing/2014/main" id="{00000000-0008-0000-0600-00004D020000}"/>
            </a:ext>
          </a:extLst>
        </xdr:cNvPr>
        <xdr:cNvSpPr/>
      </xdr:nvSpPr>
      <xdr:spPr>
        <a:xfrm>
          <a:off x="13652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591" name="フローチャート: 判断 590">
          <a:extLst>
            <a:ext uri="{FF2B5EF4-FFF2-40B4-BE49-F238E27FC236}">
              <a16:creationId xmlns:a16="http://schemas.microsoft.com/office/drawing/2014/main" id="{00000000-0008-0000-0600-00004F020000}"/>
            </a:ext>
          </a:extLst>
        </xdr:cNvPr>
        <xdr:cNvSpPr/>
      </xdr:nvSpPr>
      <xdr:spPr>
        <a:xfrm>
          <a:off x="1276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83655</xdr:rowOff>
    </xdr:from>
    <xdr:ext cx="249299" cy="259045"/>
    <xdr:sp macro="" textlink="">
      <xdr:nvSpPr>
        <xdr:cNvPr id="599" name="失業対策事業費該当値テキスト">
          <a:extLst>
            <a:ext uri="{FF2B5EF4-FFF2-40B4-BE49-F238E27FC236}">
              <a16:creationId xmlns:a16="http://schemas.microsoft.com/office/drawing/2014/main" id="{00000000-0008-0000-0600-000057020000}"/>
            </a:ext>
          </a:extLst>
        </xdr:cNvPr>
        <xdr:cNvSpPr txBox="1"/>
      </xdr:nvSpPr>
      <xdr:spPr>
        <a:xfrm>
          <a:off x="16370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166205</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5356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604" name="楕円 603">
          <a:extLst>
            <a:ext uri="{FF2B5EF4-FFF2-40B4-BE49-F238E27FC236}">
              <a16:creationId xmlns:a16="http://schemas.microsoft.com/office/drawing/2014/main" id="{00000000-0008-0000-0600-00005C020000}"/>
            </a:ext>
          </a:extLst>
        </xdr:cNvPr>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166205</xdr:rowOff>
    </xdr:from>
    <xdr:ext cx="249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3578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606" name="楕円 605">
          <a:extLst>
            <a:ext uri="{FF2B5EF4-FFF2-40B4-BE49-F238E27FC236}">
              <a16:creationId xmlns:a16="http://schemas.microsoft.com/office/drawing/2014/main" id="{00000000-0008-0000-0600-00005E020000}"/>
            </a:ext>
          </a:extLst>
        </xdr:cNvPr>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166205</xdr:rowOff>
    </xdr:from>
    <xdr:ext cx="249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689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6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6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公債費グラフ枠">
          <a:extLst>
            <a:ext uri="{FF2B5EF4-FFF2-40B4-BE49-F238E27FC236}">
              <a16:creationId xmlns:a16="http://schemas.microsoft.com/office/drawing/2014/main" id="{00000000-0008-0000-06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166850</xdr:rowOff>
    </xdr:from>
    <xdr:to>
      <xdr:col>85</xdr:col>
      <xdr:colOff>126364</xdr:colOff>
      <xdr:row>78</xdr:row>
      <xdr:rowOff>75113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6317595" y="11996900"/>
          <a:ext cx="1269" cy="1451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78940</xdr:rowOff>
    </xdr:from>
    <xdr:ext cx="534377" cy="259045"/>
    <xdr:sp macro="" textlink="">
      <xdr:nvSpPr>
        <xdr:cNvPr id="632" name="公債費最小値テキスト">
          <a:extLst>
            <a:ext uri="{FF2B5EF4-FFF2-40B4-BE49-F238E27FC236}">
              <a16:creationId xmlns:a16="http://schemas.microsoft.com/office/drawing/2014/main" id="{00000000-0008-0000-0600-000078020000}"/>
            </a:ext>
          </a:extLst>
        </xdr:cNvPr>
        <xdr:cNvSpPr txBox="1"/>
      </xdr:nvSpPr>
      <xdr:spPr>
        <a:xfrm>
          <a:off x="16370300" y="13452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75113</xdr:rowOff>
    </xdr:from>
    <xdr:to>
      <xdr:col>86</xdr:col>
      <xdr:colOff>25400</xdr:colOff>
      <xdr:row>78</xdr:row>
      <xdr:rowOff>75113</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6230600" y="13448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113527</xdr:rowOff>
    </xdr:from>
    <xdr:ext cx="599010" cy="259045"/>
    <xdr:sp macro="" textlink="">
      <xdr:nvSpPr>
        <xdr:cNvPr id="634" name="公債費最大値テキスト">
          <a:extLst>
            <a:ext uri="{FF2B5EF4-FFF2-40B4-BE49-F238E27FC236}">
              <a16:creationId xmlns:a16="http://schemas.microsoft.com/office/drawing/2014/main" id="{00000000-0008-0000-0600-00007A020000}"/>
            </a:ext>
          </a:extLst>
        </xdr:cNvPr>
        <xdr:cNvSpPr txBox="1"/>
      </xdr:nvSpPr>
      <xdr:spPr>
        <a:xfrm>
          <a:off x="16370300" y="11772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166850</xdr:rowOff>
    </xdr:from>
    <xdr:to>
      <xdr:col>86</xdr:col>
      <xdr:colOff>25400</xdr:colOff>
      <xdr:row>69</xdr:row>
      <xdr:rowOff>166850</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6230600" y="119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106256</xdr:rowOff>
    </xdr:from>
    <xdr:to>
      <xdr:col>85</xdr:col>
      <xdr:colOff>127000</xdr:colOff>
      <xdr:row>77</xdr:row>
      <xdr:rowOff>126586</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5481300" y="13307906"/>
          <a:ext cx="838200" cy="20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30799</xdr:rowOff>
    </xdr:from>
    <xdr:ext cx="534377" cy="259045"/>
    <xdr:sp macro="" textlink="">
      <xdr:nvSpPr>
        <xdr:cNvPr id="637" name="公債費平均値テキスト">
          <a:extLst>
            <a:ext uri="{FF2B5EF4-FFF2-40B4-BE49-F238E27FC236}">
              <a16:creationId xmlns:a16="http://schemas.microsoft.com/office/drawing/2014/main" id="{00000000-0008-0000-0600-00007D020000}"/>
            </a:ext>
          </a:extLst>
        </xdr:cNvPr>
        <xdr:cNvSpPr txBox="1"/>
      </xdr:nvSpPr>
      <xdr:spPr>
        <a:xfrm>
          <a:off x="16370300" y="12889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7922</xdr:rowOff>
    </xdr:from>
    <xdr:to>
      <xdr:col>85</xdr:col>
      <xdr:colOff>177800</xdr:colOff>
      <xdr:row>76</xdr:row>
      <xdr:rowOff>109522</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6268700" y="13038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126586</xdr:rowOff>
    </xdr:from>
    <xdr:to>
      <xdr:col>81</xdr:col>
      <xdr:colOff>50800</xdr:colOff>
      <xdr:row>77</xdr:row>
      <xdr:rowOff>143145</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flipV="1">
          <a:off x="14592300" y="13328236"/>
          <a:ext cx="889000" cy="16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26065</xdr:rowOff>
    </xdr:from>
    <xdr:to>
      <xdr:col>81</xdr:col>
      <xdr:colOff>101600</xdr:colOff>
      <xdr:row>76</xdr:row>
      <xdr:rowOff>127665</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5430500" y="130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144193</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14111" y="12831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142267</xdr:rowOff>
    </xdr:from>
    <xdr:to>
      <xdr:col>76</xdr:col>
      <xdr:colOff>114300</xdr:colOff>
      <xdr:row>77</xdr:row>
      <xdr:rowOff>143145</xdr:rowOff>
    </xdr:to>
    <xdr:cxnSp macro="">
      <xdr:nvCxnSpPr>
        <xdr:cNvPr id="642" name="直線コネクタ 641">
          <a:extLst>
            <a:ext uri="{FF2B5EF4-FFF2-40B4-BE49-F238E27FC236}">
              <a16:creationId xmlns:a16="http://schemas.microsoft.com/office/drawing/2014/main" id="{00000000-0008-0000-0600-000082020000}"/>
            </a:ext>
          </a:extLst>
        </xdr:cNvPr>
        <xdr:cNvCxnSpPr/>
      </xdr:nvCxnSpPr>
      <xdr:spPr>
        <a:xfrm>
          <a:off x="13703300" y="13343917"/>
          <a:ext cx="889000" cy="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61757</xdr:rowOff>
    </xdr:from>
    <xdr:to>
      <xdr:col>76</xdr:col>
      <xdr:colOff>165100</xdr:colOff>
      <xdr:row>76</xdr:row>
      <xdr:rowOff>163357</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4541500" y="1309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8434</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2867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142267</xdr:rowOff>
    </xdr:from>
    <xdr:to>
      <xdr:col>71</xdr:col>
      <xdr:colOff>177800</xdr:colOff>
      <xdr:row>77</xdr:row>
      <xdr:rowOff>143647</xdr:rowOff>
    </xdr:to>
    <xdr:cxnSp macro="">
      <xdr:nvCxnSpPr>
        <xdr:cNvPr id="645" name="直線コネクタ 644">
          <a:extLst>
            <a:ext uri="{FF2B5EF4-FFF2-40B4-BE49-F238E27FC236}">
              <a16:creationId xmlns:a16="http://schemas.microsoft.com/office/drawing/2014/main" id="{00000000-0008-0000-0600-000085020000}"/>
            </a:ext>
          </a:extLst>
        </xdr:cNvPr>
        <xdr:cNvCxnSpPr/>
      </xdr:nvCxnSpPr>
      <xdr:spPr>
        <a:xfrm flipV="1">
          <a:off x="12814300" y="13343917"/>
          <a:ext cx="889000" cy="1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49650</xdr:rowOff>
    </xdr:from>
    <xdr:to>
      <xdr:col>72</xdr:col>
      <xdr:colOff>38100</xdr:colOff>
      <xdr:row>76</xdr:row>
      <xdr:rowOff>151250</xdr:rowOff>
    </xdr:to>
    <xdr:sp macro="" textlink="">
      <xdr:nvSpPr>
        <xdr:cNvPr id="646" name="フローチャート: 判断 645">
          <a:extLst>
            <a:ext uri="{FF2B5EF4-FFF2-40B4-BE49-F238E27FC236}">
              <a16:creationId xmlns:a16="http://schemas.microsoft.com/office/drawing/2014/main" id="{00000000-0008-0000-0600-000086020000}"/>
            </a:ext>
          </a:extLst>
        </xdr:cNvPr>
        <xdr:cNvSpPr/>
      </xdr:nvSpPr>
      <xdr:spPr>
        <a:xfrm>
          <a:off x="13652500" y="1307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167777</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436111" y="12855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77553</xdr:rowOff>
    </xdr:from>
    <xdr:to>
      <xdr:col>67</xdr:col>
      <xdr:colOff>101600</xdr:colOff>
      <xdr:row>77</xdr:row>
      <xdr:rowOff>7703</xdr:rowOff>
    </xdr:to>
    <xdr:sp macro="" textlink="">
      <xdr:nvSpPr>
        <xdr:cNvPr id="648" name="フローチャート: 判断 647">
          <a:extLst>
            <a:ext uri="{FF2B5EF4-FFF2-40B4-BE49-F238E27FC236}">
              <a16:creationId xmlns:a16="http://schemas.microsoft.com/office/drawing/2014/main" id="{00000000-0008-0000-0600-000088020000}"/>
            </a:ext>
          </a:extLst>
        </xdr:cNvPr>
        <xdr:cNvSpPr/>
      </xdr:nvSpPr>
      <xdr:spPr>
        <a:xfrm>
          <a:off x="12763500" y="13107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24231</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547111" y="12882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55456</xdr:rowOff>
    </xdr:from>
    <xdr:to>
      <xdr:col>85</xdr:col>
      <xdr:colOff>177800</xdr:colOff>
      <xdr:row>77</xdr:row>
      <xdr:rowOff>157056</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6268700" y="1325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33883</xdr:rowOff>
    </xdr:from>
    <xdr:ext cx="534377" cy="259045"/>
    <xdr:sp macro="" textlink="">
      <xdr:nvSpPr>
        <xdr:cNvPr id="656" name="公債費該当値テキスト">
          <a:extLst>
            <a:ext uri="{FF2B5EF4-FFF2-40B4-BE49-F238E27FC236}">
              <a16:creationId xmlns:a16="http://schemas.microsoft.com/office/drawing/2014/main" id="{00000000-0008-0000-0600-000090020000}"/>
            </a:ext>
          </a:extLst>
        </xdr:cNvPr>
        <xdr:cNvSpPr txBox="1"/>
      </xdr:nvSpPr>
      <xdr:spPr>
        <a:xfrm>
          <a:off x="16370300" y="1323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75786</xdr:rowOff>
    </xdr:from>
    <xdr:to>
      <xdr:col>81</xdr:col>
      <xdr:colOff>101600</xdr:colOff>
      <xdr:row>78</xdr:row>
      <xdr:rowOff>5936</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5430500" y="13277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168513</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5214111" y="13370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92345</xdr:rowOff>
    </xdr:from>
    <xdr:to>
      <xdr:col>76</xdr:col>
      <xdr:colOff>165100</xdr:colOff>
      <xdr:row>78</xdr:row>
      <xdr:rowOff>22495</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4541500" y="13293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13622</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4325111" y="13386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91467</xdr:rowOff>
    </xdr:from>
    <xdr:to>
      <xdr:col>72</xdr:col>
      <xdr:colOff>38100</xdr:colOff>
      <xdr:row>78</xdr:row>
      <xdr:rowOff>21617</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3652500" y="1329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12744</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3436111" y="13385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92847</xdr:rowOff>
    </xdr:from>
    <xdr:to>
      <xdr:col>67</xdr:col>
      <xdr:colOff>101600</xdr:colOff>
      <xdr:row>78</xdr:row>
      <xdr:rowOff>22997</xdr:rowOff>
    </xdr:to>
    <xdr:sp macro="" textlink="">
      <xdr:nvSpPr>
        <xdr:cNvPr id="663" name="楕円 662">
          <a:extLst>
            <a:ext uri="{FF2B5EF4-FFF2-40B4-BE49-F238E27FC236}">
              <a16:creationId xmlns:a16="http://schemas.microsoft.com/office/drawing/2014/main" id="{00000000-0008-0000-0600-000097020000}"/>
            </a:ext>
          </a:extLst>
        </xdr:cNvPr>
        <xdr:cNvSpPr/>
      </xdr:nvSpPr>
      <xdr:spPr>
        <a:xfrm>
          <a:off x="12763500" y="13294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14124</xdr:rowOff>
    </xdr:from>
    <xdr:ext cx="534377"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547111" y="13387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6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積立金グラフ枠">
          <a:extLst>
            <a:ext uri="{FF2B5EF4-FFF2-40B4-BE49-F238E27FC236}">
              <a16:creationId xmlns:a16="http://schemas.microsoft.com/office/drawing/2014/main" id="{00000000-0008-0000-06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79890</xdr:rowOff>
    </xdr:from>
    <xdr:to>
      <xdr:col>85</xdr:col>
      <xdr:colOff>126364</xdr:colOff>
      <xdr:row>98</xdr:row>
      <xdr:rowOff>132107</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6317595" y="15853290"/>
          <a:ext cx="1269" cy="1080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135934</xdr:rowOff>
    </xdr:from>
    <xdr:ext cx="469744" cy="259045"/>
    <xdr:sp macro="" textlink="">
      <xdr:nvSpPr>
        <xdr:cNvPr id="687" name="積立金最小値テキスト">
          <a:extLst>
            <a:ext uri="{FF2B5EF4-FFF2-40B4-BE49-F238E27FC236}">
              <a16:creationId xmlns:a16="http://schemas.microsoft.com/office/drawing/2014/main" id="{00000000-0008-0000-0600-0000AF020000}"/>
            </a:ext>
          </a:extLst>
        </xdr:cNvPr>
        <xdr:cNvSpPr txBox="1"/>
      </xdr:nvSpPr>
      <xdr:spPr>
        <a:xfrm>
          <a:off x="16370300" y="16938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132107</xdr:rowOff>
    </xdr:from>
    <xdr:to>
      <xdr:col>86</xdr:col>
      <xdr:colOff>25400</xdr:colOff>
      <xdr:row>98</xdr:row>
      <xdr:rowOff>132107</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6934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26567</xdr:rowOff>
    </xdr:from>
    <xdr:ext cx="599010" cy="259045"/>
    <xdr:sp macro="" textlink="">
      <xdr:nvSpPr>
        <xdr:cNvPr id="689" name="積立金最大値テキスト">
          <a:extLst>
            <a:ext uri="{FF2B5EF4-FFF2-40B4-BE49-F238E27FC236}">
              <a16:creationId xmlns:a16="http://schemas.microsoft.com/office/drawing/2014/main" id="{00000000-0008-0000-0600-0000B1020000}"/>
            </a:ext>
          </a:extLst>
        </xdr:cNvPr>
        <xdr:cNvSpPr txBox="1"/>
      </xdr:nvSpPr>
      <xdr:spPr>
        <a:xfrm>
          <a:off x="16370300" y="15628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79890</xdr:rowOff>
    </xdr:from>
    <xdr:to>
      <xdr:col>86</xdr:col>
      <xdr:colOff>25400</xdr:colOff>
      <xdr:row>92</xdr:row>
      <xdr:rowOff>79890</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6230600" y="15853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50093</xdr:rowOff>
    </xdr:from>
    <xdr:to>
      <xdr:col>85</xdr:col>
      <xdr:colOff>127000</xdr:colOff>
      <xdr:row>98</xdr:row>
      <xdr:rowOff>85289</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5481300" y="16852193"/>
          <a:ext cx="838200" cy="35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62738</xdr:rowOff>
    </xdr:from>
    <xdr:ext cx="534377" cy="259045"/>
    <xdr:sp macro="" textlink="">
      <xdr:nvSpPr>
        <xdr:cNvPr id="692" name="積立金平均値テキスト">
          <a:extLst>
            <a:ext uri="{FF2B5EF4-FFF2-40B4-BE49-F238E27FC236}">
              <a16:creationId xmlns:a16="http://schemas.microsoft.com/office/drawing/2014/main" id="{00000000-0008-0000-0600-0000B4020000}"/>
            </a:ext>
          </a:extLst>
        </xdr:cNvPr>
        <xdr:cNvSpPr txBox="1"/>
      </xdr:nvSpPr>
      <xdr:spPr>
        <a:xfrm>
          <a:off x="16370300" y="165219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39861</xdr:rowOff>
    </xdr:from>
    <xdr:to>
      <xdr:col>85</xdr:col>
      <xdr:colOff>177800</xdr:colOff>
      <xdr:row>97</xdr:row>
      <xdr:rowOff>141461</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6268700" y="1667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10130</xdr:rowOff>
    </xdr:from>
    <xdr:to>
      <xdr:col>81</xdr:col>
      <xdr:colOff>50800</xdr:colOff>
      <xdr:row>98</xdr:row>
      <xdr:rowOff>50093</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4592300" y="16812230"/>
          <a:ext cx="889000" cy="39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30342</xdr:rowOff>
    </xdr:from>
    <xdr:to>
      <xdr:col>81</xdr:col>
      <xdr:colOff>101600</xdr:colOff>
      <xdr:row>97</xdr:row>
      <xdr:rowOff>131942</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5430500" y="1666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148469</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14111" y="16436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54606</xdr:rowOff>
    </xdr:from>
    <xdr:to>
      <xdr:col>76</xdr:col>
      <xdr:colOff>114300</xdr:colOff>
      <xdr:row>98</xdr:row>
      <xdr:rowOff>10130</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a:off x="13703300" y="16685256"/>
          <a:ext cx="889000" cy="126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114018</xdr:rowOff>
    </xdr:from>
    <xdr:to>
      <xdr:col>76</xdr:col>
      <xdr:colOff>165100</xdr:colOff>
      <xdr:row>98</xdr:row>
      <xdr:rowOff>44168</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4541500" y="16744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60695</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651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54606</xdr:rowOff>
    </xdr:from>
    <xdr:to>
      <xdr:col>71</xdr:col>
      <xdr:colOff>177800</xdr:colOff>
      <xdr:row>98</xdr:row>
      <xdr:rowOff>22461</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flipV="1">
          <a:off x="12814300" y="16685256"/>
          <a:ext cx="889000" cy="139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135302</xdr:rowOff>
    </xdr:from>
    <xdr:to>
      <xdr:col>72</xdr:col>
      <xdr:colOff>38100</xdr:colOff>
      <xdr:row>98</xdr:row>
      <xdr:rowOff>65452</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3652500" y="16765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56579</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436111" y="16858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144335</xdr:rowOff>
    </xdr:from>
    <xdr:to>
      <xdr:col>67</xdr:col>
      <xdr:colOff>101600</xdr:colOff>
      <xdr:row>98</xdr:row>
      <xdr:rowOff>74485</xdr:rowOff>
    </xdr:to>
    <xdr:sp macro="" textlink="">
      <xdr:nvSpPr>
        <xdr:cNvPr id="703" name="フローチャート: 判断 702">
          <a:extLst>
            <a:ext uri="{FF2B5EF4-FFF2-40B4-BE49-F238E27FC236}">
              <a16:creationId xmlns:a16="http://schemas.microsoft.com/office/drawing/2014/main" id="{00000000-0008-0000-0600-0000BF020000}"/>
            </a:ext>
          </a:extLst>
        </xdr:cNvPr>
        <xdr:cNvSpPr/>
      </xdr:nvSpPr>
      <xdr:spPr>
        <a:xfrm>
          <a:off x="12763500" y="1677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65612</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547111" y="16867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34489</xdr:rowOff>
    </xdr:from>
    <xdr:to>
      <xdr:col>85</xdr:col>
      <xdr:colOff>177800</xdr:colOff>
      <xdr:row>98</xdr:row>
      <xdr:rowOff>136089</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6268700" y="1683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120866</xdr:rowOff>
    </xdr:from>
    <xdr:ext cx="534377" cy="259045"/>
    <xdr:sp macro="" textlink="">
      <xdr:nvSpPr>
        <xdr:cNvPr id="711" name="積立金該当値テキスト">
          <a:extLst>
            <a:ext uri="{FF2B5EF4-FFF2-40B4-BE49-F238E27FC236}">
              <a16:creationId xmlns:a16="http://schemas.microsoft.com/office/drawing/2014/main" id="{00000000-0008-0000-0600-0000C7020000}"/>
            </a:ext>
          </a:extLst>
        </xdr:cNvPr>
        <xdr:cNvSpPr txBox="1"/>
      </xdr:nvSpPr>
      <xdr:spPr>
        <a:xfrm>
          <a:off x="16370300" y="16751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170743</xdr:rowOff>
    </xdr:from>
    <xdr:to>
      <xdr:col>81</xdr:col>
      <xdr:colOff>101600</xdr:colOff>
      <xdr:row>98</xdr:row>
      <xdr:rowOff>100893</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5430500" y="16801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92020</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5214111" y="16894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130780</xdr:rowOff>
    </xdr:from>
    <xdr:to>
      <xdr:col>76</xdr:col>
      <xdr:colOff>165100</xdr:colOff>
      <xdr:row>98</xdr:row>
      <xdr:rowOff>60930</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4541500" y="1676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52057</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4325111" y="16854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3806</xdr:rowOff>
    </xdr:from>
    <xdr:to>
      <xdr:col>72</xdr:col>
      <xdr:colOff>38100</xdr:colOff>
      <xdr:row>97</xdr:row>
      <xdr:rowOff>105406</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3652500" y="1663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121933</xdr:rowOff>
    </xdr:from>
    <xdr:ext cx="534377"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3436111" y="1640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143111</xdr:rowOff>
    </xdr:from>
    <xdr:to>
      <xdr:col>67</xdr:col>
      <xdr:colOff>101600</xdr:colOff>
      <xdr:row>98</xdr:row>
      <xdr:rowOff>73261</xdr:rowOff>
    </xdr:to>
    <xdr:sp macro="" textlink="">
      <xdr:nvSpPr>
        <xdr:cNvPr id="718" name="楕円 717">
          <a:extLst>
            <a:ext uri="{FF2B5EF4-FFF2-40B4-BE49-F238E27FC236}">
              <a16:creationId xmlns:a16="http://schemas.microsoft.com/office/drawing/2014/main" id="{00000000-0008-0000-0600-0000CE020000}"/>
            </a:ext>
          </a:extLst>
        </xdr:cNvPr>
        <xdr:cNvSpPr/>
      </xdr:nvSpPr>
      <xdr:spPr>
        <a:xfrm>
          <a:off x="12763500" y="1677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89788</xdr:rowOff>
    </xdr:from>
    <xdr:ext cx="534377"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2547111" y="16548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a:extLst>
            <a:ext uri="{FF2B5EF4-FFF2-40B4-BE49-F238E27FC236}">
              <a16:creationId xmlns:a16="http://schemas.microsoft.com/office/drawing/2014/main" id="{00000000-0008-0000-06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62273</xdr:rowOff>
    </xdr:from>
    <xdr:to>
      <xdr:col>116</xdr:col>
      <xdr:colOff>62864</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2159595" y="5205773"/>
          <a:ext cx="1269" cy="1449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2" name="投資及び出資金最小値テキスト">
          <a:extLst>
            <a:ext uri="{FF2B5EF4-FFF2-40B4-BE49-F238E27FC236}">
              <a16:creationId xmlns:a16="http://schemas.microsoft.com/office/drawing/2014/main" id="{00000000-0008-0000-0600-0000E6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8950</xdr:rowOff>
    </xdr:from>
    <xdr:ext cx="534377" cy="259045"/>
    <xdr:sp macro="" textlink="">
      <xdr:nvSpPr>
        <xdr:cNvPr id="744" name="投資及び出資金最大値テキスト">
          <a:extLst>
            <a:ext uri="{FF2B5EF4-FFF2-40B4-BE49-F238E27FC236}">
              <a16:creationId xmlns:a16="http://schemas.microsoft.com/office/drawing/2014/main" id="{00000000-0008-0000-0600-0000E8020000}"/>
            </a:ext>
          </a:extLst>
        </xdr:cNvPr>
        <xdr:cNvSpPr txBox="1"/>
      </xdr:nvSpPr>
      <xdr:spPr>
        <a:xfrm>
          <a:off x="22212300" y="498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62273</xdr:rowOff>
    </xdr:from>
    <xdr:to>
      <xdr:col>116</xdr:col>
      <xdr:colOff>152400</xdr:colOff>
      <xdr:row>30</xdr:row>
      <xdr:rowOff>62273</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5205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78206</xdr:rowOff>
    </xdr:from>
    <xdr:to>
      <xdr:col>116</xdr:col>
      <xdr:colOff>63500</xdr:colOff>
      <xdr:row>38</xdr:row>
      <xdr:rowOff>47072</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1323300" y="6421856"/>
          <a:ext cx="838200" cy="140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8633</xdr:rowOff>
    </xdr:from>
    <xdr:ext cx="469744" cy="259045"/>
    <xdr:sp macro="" textlink="">
      <xdr:nvSpPr>
        <xdr:cNvPr id="747" name="投資及び出資金平均値テキスト">
          <a:extLst>
            <a:ext uri="{FF2B5EF4-FFF2-40B4-BE49-F238E27FC236}">
              <a16:creationId xmlns:a16="http://schemas.microsoft.com/office/drawing/2014/main" id="{00000000-0008-0000-0600-0000EB020000}"/>
            </a:ext>
          </a:extLst>
        </xdr:cNvPr>
        <xdr:cNvSpPr txBox="1"/>
      </xdr:nvSpPr>
      <xdr:spPr>
        <a:xfrm>
          <a:off x="22212300" y="63522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157206</xdr:rowOff>
    </xdr:from>
    <xdr:to>
      <xdr:col>116</xdr:col>
      <xdr:colOff>114300</xdr:colOff>
      <xdr:row>38</xdr:row>
      <xdr:rowOff>87356</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2110700" y="6500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119172</xdr:rowOff>
    </xdr:from>
    <xdr:to>
      <xdr:col>111</xdr:col>
      <xdr:colOff>177800</xdr:colOff>
      <xdr:row>37</xdr:row>
      <xdr:rowOff>78206</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20434300" y="6291372"/>
          <a:ext cx="889000" cy="130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160086</xdr:rowOff>
    </xdr:from>
    <xdr:to>
      <xdr:col>112</xdr:col>
      <xdr:colOff>38100</xdr:colOff>
      <xdr:row>38</xdr:row>
      <xdr:rowOff>90236</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1272500" y="650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81363</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088428" y="6596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119172</xdr:rowOff>
    </xdr:from>
    <xdr:to>
      <xdr:col>107</xdr:col>
      <xdr:colOff>50800</xdr:colOff>
      <xdr:row>38</xdr:row>
      <xdr:rowOff>75943</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flipV="1">
          <a:off x="19545300" y="6291372"/>
          <a:ext cx="889000" cy="299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165915</xdr:rowOff>
    </xdr:from>
    <xdr:to>
      <xdr:col>107</xdr:col>
      <xdr:colOff>101600</xdr:colOff>
      <xdr:row>38</xdr:row>
      <xdr:rowOff>96065</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0383500" y="650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87192</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199428" y="6602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75943</xdr:rowOff>
    </xdr:from>
    <xdr:to>
      <xdr:col>102</xdr:col>
      <xdr:colOff>114300</xdr:colOff>
      <xdr:row>38</xdr:row>
      <xdr:rowOff>111788</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flipV="1">
          <a:off x="18656300" y="6591043"/>
          <a:ext cx="889000" cy="35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13531</xdr:rowOff>
    </xdr:from>
    <xdr:to>
      <xdr:col>102</xdr:col>
      <xdr:colOff>165100</xdr:colOff>
      <xdr:row>38</xdr:row>
      <xdr:rowOff>115131</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9494500" y="6528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131658</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10428" y="6303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33807</xdr:rowOff>
    </xdr:from>
    <xdr:to>
      <xdr:col>98</xdr:col>
      <xdr:colOff>38100</xdr:colOff>
      <xdr:row>38</xdr:row>
      <xdr:rowOff>135407</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8605500" y="6548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151934</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21428" y="6324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167722</xdr:rowOff>
    </xdr:from>
    <xdr:to>
      <xdr:col>116</xdr:col>
      <xdr:colOff>114300</xdr:colOff>
      <xdr:row>38</xdr:row>
      <xdr:rowOff>97872</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2110700" y="651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135632</xdr:rowOff>
    </xdr:from>
    <xdr:ext cx="469744" cy="259045"/>
    <xdr:sp macro="" textlink="">
      <xdr:nvSpPr>
        <xdr:cNvPr id="766" name="投資及び出資金該当値テキスト">
          <a:extLst>
            <a:ext uri="{FF2B5EF4-FFF2-40B4-BE49-F238E27FC236}">
              <a16:creationId xmlns:a16="http://schemas.microsoft.com/office/drawing/2014/main" id="{00000000-0008-0000-0600-0000FE020000}"/>
            </a:ext>
          </a:extLst>
        </xdr:cNvPr>
        <xdr:cNvSpPr txBox="1"/>
      </xdr:nvSpPr>
      <xdr:spPr>
        <a:xfrm>
          <a:off x="22212300" y="6479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27406</xdr:rowOff>
    </xdr:from>
    <xdr:to>
      <xdr:col>112</xdr:col>
      <xdr:colOff>38100</xdr:colOff>
      <xdr:row>37</xdr:row>
      <xdr:rowOff>129006</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1272500" y="6371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35</xdr:row>
      <xdr:rowOff>145533</xdr:rowOff>
    </xdr:from>
    <xdr:ext cx="534377"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056111" y="6146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68372</xdr:rowOff>
    </xdr:from>
    <xdr:to>
      <xdr:col>107</xdr:col>
      <xdr:colOff>101600</xdr:colOff>
      <xdr:row>36</xdr:row>
      <xdr:rowOff>169972</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0383500" y="6240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35</xdr:row>
      <xdr:rowOff>15049</xdr:rowOff>
    </xdr:from>
    <xdr:ext cx="534377"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0167111" y="6015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25143</xdr:rowOff>
    </xdr:from>
    <xdr:to>
      <xdr:col>102</xdr:col>
      <xdr:colOff>165100</xdr:colOff>
      <xdr:row>38</xdr:row>
      <xdr:rowOff>126743</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9494500" y="6540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117870</xdr:rowOff>
    </xdr:from>
    <xdr:ext cx="469744"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9310428" y="6632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60988</xdr:rowOff>
    </xdr:from>
    <xdr:to>
      <xdr:col>98</xdr:col>
      <xdr:colOff>38100</xdr:colOff>
      <xdr:row>38</xdr:row>
      <xdr:rowOff>162588</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8605500" y="657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153715</xdr:rowOff>
    </xdr:from>
    <xdr:ext cx="469744"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421428" y="6668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貸付金グラフ枠">
          <a:extLst>
            <a:ext uri="{FF2B5EF4-FFF2-40B4-BE49-F238E27FC236}">
              <a16:creationId xmlns:a16="http://schemas.microsoft.com/office/drawing/2014/main" id="{00000000-0008-0000-06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164884</xdr:rowOff>
    </xdr:from>
    <xdr:to>
      <xdr:col>116</xdr:col>
      <xdr:colOff>62864</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2159595" y="8565934"/>
          <a:ext cx="1269" cy="1594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9" name="貸付金最小値テキスト">
          <a:extLst>
            <a:ext uri="{FF2B5EF4-FFF2-40B4-BE49-F238E27FC236}">
              <a16:creationId xmlns:a16="http://schemas.microsoft.com/office/drawing/2014/main" id="{00000000-0008-0000-0600-00001F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111561</xdr:rowOff>
    </xdr:from>
    <xdr:ext cx="534377" cy="259045"/>
    <xdr:sp macro="" textlink="">
      <xdr:nvSpPr>
        <xdr:cNvPr id="801" name="貸付金最大値テキスト">
          <a:extLst>
            <a:ext uri="{FF2B5EF4-FFF2-40B4-BE49-F238E27FC236}">
              <a16:creationId xmlns:a16="http://schemas.microsoft.com/office/drawing/2014/main" id="{00000000-0008-0000-0600-000021030000}"/>
            </a:ext>
          </a:extLst>
        </xdr:cNvPr>
        <xdr:cNvSpPr txBox="1"/>
      </xdr:nvSpPr>
      <xdr:spPr>
        <a:xfrm>
          <a:off x="22212300" y="8341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164884</xdr:rowOff>
    </xdr:from>
    <xdr:to>
      <xdr:col>116</xdr:col>
      <xdr:colOff>152400</xdr:colOff>
      <xdr:row>49</xdr:row>
      <xdr:rowOff>164884</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2072600" y="8565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78474</xdr:rowOff>
    </xdr:from>
    <xdr:to>
      <xdr:col>116</xdr:col>
      <xdr:colOff>63500</xdr:colOff>
      <xdr:row>58</xdr:row>
      <xdr:rowOff>95504</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1323300" y="10022574"/>
          <a:ext cx="838200" cy="17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28338</xdr:rowOff>
    </xdr:from>
    <xdr:ext cx="469744" cy="259045"/>
    <xdr:sp macro="" textlink="">
      <xdr:nvSpPr>
        <xdr:cNvPr id="804" name="貸付金平均値テキスト">
          <a:extLst>
            <a:ext uri="{FF2B5EF4-FFF2-40B4-BE49-F238E27FC236}">
              <a16:creationId xmlns:a16="http://schemas.microsoft.com/office/drawing/2014/main" id="{00000000-0008-0000-0600-000024030000}"/>
            </a:ext>
          </a:extLst>
        </xdr:cNvPr>
        <xdr:cNvSpPr txBox="1"/>
      </xdr:nvSpPr>
      <xdr:spPr>
        <a:xfrm>
          <a:off x="22212300" y="9800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5461</xdr:rowOff>
    </xdr:from>
    <xdr:to>
      <xdr:col>116</xdr:col>
      <xdr:colOff>114300</xdr:colOff>
      <xdr:row>58</xdr:row>
      <xdr:rowOff>107061</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2110700" y="994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78474</xdr:rowOff>
    </xdr:from>
    <xdr:to>
      <xdr:col>111</xdr:col>
      <xdr:colOff>177800</xdr:colOff>
      <xdr:row>58</xdr:row>
      <xdr:rowOff>96800</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flipV="1">
          <a:off x="20434300" y="10022574"/>
          <a:ext cx="889000" cy="18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162585</xdr:rowOff>
    </xdr:from>
    <xdr:to>
      <xdr:col>112</xdr:col>
      <xdr:colOff>38100</xdr:colOff>
      <xdr:row>58</xdr:row>
      <xdr:rowOff>92735</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1272500" y="993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109262</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088428" y="971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96380</xdr:rowOff>
    </xdr:from>
    <xdr:to>
      <xdr:col>107</xdr:col>
      <xdr:colOff>50800</xdr:colOff>
      <xdr:row>58</xdr:row>
      <xdr:rowOff>96800</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19545300" y="10040480"/>
          <a:ext cx="889000" cy="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159842</xdr:rowOff>
    </xdr:from>
    <xdr:to>
      <xdr:col>107</xdr:col>
      <xdr:colOff>101600</xdr:colOff>
      <xdr:row>58</xdr:row>
      <xdr:rowOff>89992</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20383500" y="993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106519</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199428" y="9707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96151</xdr:rowOff>
    </xdr:from>
    <xdr:to>
      <xdr:col>102</xdr:col>
      <xdr:colOff>114300</xdr:colOff>
      <xdr:row>58</xdr:row>
      <xdr:rowOff>96380</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a:off x="18656300" y="10040251"/>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153975</xdr:rowOff>
    </xdr:from>
    <xdr:to>
      <xdr:col>102</xdr:col>
      <xdr:colOff>165100</xdr:colOff>
      <xdr:row>58</xdr:row>
      <xdr:rowOff>84125</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9494500" y="9926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100652</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10428" y="9701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160947</xdr:rowOff>
    </xdr:from>
    <xdr:to>
      <xdr:col>98</xdr:col>
      <xdr:colOff>38100</xdr:colOff>
      <xdr:row>58</xdr:row>
      <xdr:rowOff>91097</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18605500" y="9933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107624</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21428" y="9708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44704</xdr:rowOff>
    </xdr:from>
    <xdr:to>
      <xdr:col>116</xdr:col>
      <xdr:colOff>114300</xdr:colOff>
      <xdr:row>58</xdr:row>
      <xdr:rowOff>146304</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2110700" y="9988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155338</xdr:rowOff>
    </xdr:from>
    <xdr:ext cx="469744" cy="259045"/>
    <xdr:sp macro="" textlink="">
      <xdr:nvSpPr>
        <xdr:cNvPr id="823" name="貸付金該当値テキスト">
          <a:extLst>
            <a:ext uri="{FF2B5EF4-FFF2-40B4-BE49-F238E27FC236}">
              <a16:creationId xmlns:a16="http://schemas.microsoft.com/office/drawing/2014/main" id="{00000000-0008-0000-0600-000037030000}"/>
            </a:ext>
          </a:extLst>
        </xdr:cNvPr>
        <xdr:cNvSpPr txBox="1"/>
      </xdr:nvSpPr>
      <xdr:spPr>
        <a:xfrm>
          <a:off x="22212300" y="9927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27674</xdr:rowOff>
    </xdr:from>
    <xdr:to>
      <xdr:col>112</xdr:col>
      <xdr:colOff>38100</xdr:colOff>
      <xdr:row>58</xdr:row>
      <xdr:rowOff>129274</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1272500" y="9971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120401</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1088428" y="10064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46000</xdr:rowOff>
    </xdr:from>
    <xdr:to>
      <xdr:col>107</xdr:col>
      <xdr:colOff>101600</xdr:colOff>
      <xdr:row>58</xdr:row>
      <xdr:rowOff>147600</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20383500" y="99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138727</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20199428" y="1008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45580</xdr:rowOff>
    </xdr:from>
    <xdr:to>
      <xdr:col>102</xdr:col>
      <xdr:colOff>165100</xdr:colOff>
      <xdr:row>58</xdr:row>
      <xdr:rowOff>147180</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9494500" y="998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138307</xdr:rowOff>
    </xdr:from>
    <xdr:ext cx="469744"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9310428" y="1008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45351</xdr:rowOff>
    </xdr:from>
    <xdr:to>
      <xdr:col>98</xdr:col>
      <xdr:colOff>38100</xdr:colOff>
      <xdr:row>58</xdr:row>
      <xdr:rowOff>146951</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18605500" y="9989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138078</xdr:rowOff>
    </xdr:from>
    <xdr:ext cx="469744"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421428" y="10082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7" name="繰出金グラフ枠">
          <a:extLst>
            <a:ext uri="{FF2B5EF4-FFF2-40B4-BE49-F238E27FC236}">
              <a16:creationId xmlns:a16="http://schemas.microsoft.com/office/drawing/2014/main" id="{00000000-0008-0000-0600-000059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116236</xdr:rowOff>
    </xdr:from>
    <xdr:to>
      <xdr:col>116</xdr:col>
      <xdr:colOff>62864</xdr:colOff>
      <xdr:row>78</xdr:row>
      <xdr:rowOff>68083</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2159595" y="11946286"/>
          <a:ext cx="1269" cy="1494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71910</xdr:rowOff>
    </xdr:from>
    <xdr:ext cx="534377" cy="259045"/>
    <xdr:sp macro="" textlink="">
      <xdr:nvSpPr>
        <xdr:cNvPr id="859" name="繰出金最小値テキスト">
          <a:extLst>
            <a:ext uri="{FF2B5EF4-FFF2-40B4-BE49-F238E27FC236}">
              <a16:creationId xmlns:a16="http://schemas.microsoft.com/office/drawing/2014/main" id="{00000000-0008-0000-0600-00005B030000}"/>
            </a:ext>
          </a:extLst>
        </xdr:cNvPr>
        <xdr:cNvSpPr txBox="1"/>
      </xdr:nvSpPr>
      <xdr:spPr>
        <a:xfrm>
          <a:off x="22212300" y="13445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68083</xdr:rowOff>
    </xdr:from>
    <xdr:to>
      <xdr:col>116</xdr:col>
      <xdr:colOff>152400</xdr:colOff>
      <xdr:row>78</xdr:row>
      <xdr:rowOff>68083</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2072600" y="13441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62913</xdr:rowOff>
    </xdr:from>
    <xdr:ext cx="599010" cy="259045"/>
    <xdr:sp macro="" textlink="">
      <xdr:nvSpPr>
        <xdr:cNvPr id="861" name="繰出金最大値テキスト">
          <a:extLst>
            <a:ext uri="{FF2B5EF4-FFF2-40B4-BE49-F238E27FC236}">
              <a16:creationId xmlns:a16="http://schemas.microsoft.com/office/drawing/2014/main" id="{00000000-0008-0000-0600-00005D030000}"/>
            </a:ext>
          </a:extLst>
        </xdr:cNvPr>
        <xdr:cNvSpPr txBox="1"/>
      </xdr:nvSpPr>
      <xdr:spPr>
        <a:xfrm>
          <a:off x="22212300" y="11721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116236</xdr:rowOff>
    </xdr:from>
    <xdr:to>
      <xdr:col>116</xdr:col>
      <xdr:colOff>152400</xdr:colOff>
      <xdr:row>69</xdr:row>
      <xdr:rowOff>116236</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22072600" y="11946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153448</xdr:rowOff>
    </xdr:from>
    <xdr:to>
      <xdr:col>116</xdr:col>
      <xdr:colOff>63500</xdr:colOff>
      <xdr:row>77</xdr:row>
      <xdr:rowOff>76966</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21323300" y="13183648"/>
          <a:ext cx="838200" cy="94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65665</xdr:rowOff>
    </xdr:from>
    <xdr:ext cx="534377" cy="259045"/>
    <xdr:sp macro="" textlink="">
      <xdr:nvSpPr>
        <xdr:cNvPr id="864" name="繰出金平均値テキスト">
          <a:extLst>
            <a:ext uri="{FF2B5EF4-FFF2-40B4-BE49-F238E27FC236}">
              <a16:creationId xmlns:a16="http://schemas.microsoft.com/office/drawing/2014/main" id="{00000000-0008-0000-0600-000060030000}"/>
            </a:ext>
          </a:extLst>
        </xdr:cNvPr>
        <xdr:cNvSpPr txBox="1"/>
      </xdr:nvSpPr>
      <xdr:spPr>
        <a:xfrm>
          <a:off x="22212300" y="127529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42788</xdr:rowOff>
    </xdr:from>
    <xdr:to>
      <xdr:col>116</xdr:col>
      <xdr:colOff>114300</xdr:colOff>
      <xdr:row>75</xdr:row>
      <xdr:rowOff>144388</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2110700" y="12901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76966</xdr:rowOff>
    </xdr:from>
    <xdr:to>
      <xdr:col>111</xdr:col>
      <xdr:colOff>177800</xdr:colOff>
      <xdr:row>77</xdr:row>
      <xdr:rowOff>106798</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20434300" y="13278616"/>
          <a:ext cx="889000" cy="29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76540</xdr:rowOff>
    </xdr:from>
    <xdr:to>
      <xdr:col>112</xdr:col>
      <xdr:colOff>38100</xdr:colOff>
      <xdr:row>76</xdr:row>
      <xdr:rowOff>6690</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21272500" y="1293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23217</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056111" y="12710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90323</xdr:rowOff>
    </xdr:from>
    <xdr:to>
      <xdr:col>107</xdr:col>
      <xdr:colOff>50800</xdr:colOff>
      <xdr:row>77</xdr:row>
      <xdr:rowOff>106798</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a:off x="19545300" y="13291973"/>
          <a:ext cx="889000" cy="16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81111</xdr:rowOff>
    </xdr:from>
    <xdr:to>
      <xdr:col>107</xdr:col>
      <xdr:colOff>101600</xdr:colOff>
      <xdr:row>76</xdr:row>
      <xdr:rowOff>11261</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20383500" y="1293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27788</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167111" y="12715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90323</xdr:rowOff>
    </xdr:from>
    <xdr:to>
      <xdr:col>102</xdr:col>
      <xdr:colOff>114300</xdr:colOff>
      <xdr:row>77</xdr:row>
      <xdr:rowOff>109313</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flipV="1">
          <a:off x="18656300" y="13291973"/>
          <a:ext cx="889000" cy="18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36404</xdr:rowOff>
    </xdr:from>
    <xdr:to>
      <xdr:col>102</xdr:col>
      <xdr:colOff>165100</xdr:colOff>
      <xdr:row>75</xdr:row>
      <xdr:rowOff>138004</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19494500" y="12895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154531</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78111" y="12670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38869</xdr:rowOff>
    </xdr:from>
    <xdr:to>
      <xdr:col>98</xdr:col>
      <xdr:colOff>38100</xdr:colOff>
      <xdr:row>75</xdr:row>
      <xdr:rowOff>140469</xdr:rowOff>
    </xdr:to>
    <xdr:sp macro="" textlink="">
      <xdr:nvSpPr>
        <xdr:cNvPr id="875" name="フローチャート: 判断 874">
          <a:extLst>
            <a:ext uri="{FF2B5EF4-FFF2-40B4-BE49-F238E27FC236}">
              <a16:creationId xmlns:a16="http://schemas.microsoft.com/office/drawing/2014/main" id="{00000000-0008-0000-0600-00006B030000}"/>
            </a:ext>
          </a:extLst>
        </xdr:cNvPr>
        <xdr:cNvSpPr/>
      </xdr:nvSpPr>
      <xdr:spPr>
        <a:xfrm>
          <a:off x="18605500" y="1289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156996</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89111" y="12672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102648</xdr:rowOff>
    </xdr:from>
    <xdr:to>
      <xdr:col>116</xdr:col>
      <xdr:colOff>114300</xdr:colOff>
      <xdr:row>77</xdr:row>
      <xdr:rowOff>32798</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2110700" y="13132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81075</xdr:rowOff>
    </xdr:from>
    <xdr:ext cx="534377" cy="259045"/>
    <xdr:sp macro="" textlink="">
      <xdr:nvSpPr>
        <xdr:cNvPr id="883" name="繰出金該当値テキスト">
          <a:extLst>
            <a:ext uri="{FF2B5EF4-FFF2-40B4-BE49-F238E27FC236}">
              <a16:creationId xmlns:a16="http://schemas.microsoft.com/office/drawing/2014/main" id="{00000000-0008-0000-0600-000073030000}"/>
            </a:ext>
          </a:extLst>
        </xdr:cNvPr>
        <xdr:cNvSpPr txBox="1"/>
      </xdr:nvSpPr>
      <xdr:spPr>
        <a:xfrm>
          <a:off x="22212300" y="13111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26166</xdr:rowOff>
    </xdr:from>
    <xdr:to>
      <xdr:col>112</xdr:col>
      <xdr:colOff>38100</xdr:colOff>
      <xdr:row>77</xdr:row>
      <xdr:rowOff>127766</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21272500" y="1322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118893</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1056111" y="13320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55998</xdr:rowOff>
    </xdr:from>
    <xdr:to>
      <xdr:col>107</xdr:col>
      <xdr:colOff>101600</xdr:colOff>
      <xdr:row>77</xdr:row>
      <xdr:rowOff>157598</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20383500" y="13257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148725</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20167111" y="13350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39523</xdr:rowOff>
    </xdr:from>
    <xdr:to>
      <xdr:col>102</xdr:col>
      <xdr:colOff>165100</xdr:colOff>
      <xdr:row>77</xdr:row>
      <xdr:rowOff>141123</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19494500" y="13241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132250</xdr:rowOff>
    </xdr:from>
    <xdr:ext cx="534377"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9278111" y="13333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58513</xdr:rowOff>
    </xdr:from>
    <xdr:to>
      <xdr:col>98</xdr:col>
      <xdr:colOff>38100</xdr:colOff>
      <xdr:row>77</xdr:row>
      <xdr:rowOff>160113</xdr:rowOff>
    </xdr:to>
    <xdr:sp macro="" textlink="">
      <xdr:nvSpPr>
        <xdr:cNvPr id="890" name="楕円 889">
          <a:extLst>
            <a:ext uri="{FF2B5EF4-FFF2-40B4-BE49-F238E27FC236}">
              <a16:creationId xmlns:a16="http://schemas.microsoft.com/office/drawing/2014/main" id="{00000000-0008-0000-0600-00007A030000}"/>
            </a:ext>
          </a:extLst>
        </xdr:cNvPr>
        <xdr:cNvSpPr/>
      </xdr:nvSpPr>
      <xdr:spPr>
        <a:xfrm>
          <a:off x="18605500" y="13260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151240</xdr:rowOff>
    </xdr:from>
    <xdr:ext cx="534377"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389111" y="13352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6" name="前年度繰上充用金グラフ枠">
          <a:extLst>
            <a:ext uri="{FF2B5EF4-FFF2-40B4-BE49-F238E27FC236}">
              <a16:creationId xmlns:a16="http://schemas.microsoft.com/office/drawing/2014/main" id="{00000000-0008-0000-0600-00008A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8" name="前年度繰上充用金最小値テキスト">
          <a:extLst>
            <a:ext uri="{FF2B5EF4-FFF2-40B4-BE49-F238E27FC236}">
              <a16:creationId xmlns:a16="http://schemas.microsoft.com/office/drawing/2014/main" id="{00000000-0008-0000-0600-00008C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0" name="前年度繰上充用金最大値テキスト">
          <a:extLst>
            <a:ext uri="{FF2B5EF4-FFF2-40B4-BE49-F238E27FC236}">
              <a16:creationId xmlns:a16="http://schemas.microsoft.com/office/drawing/2014/main" id="{00000000-0008-0000-0600-00008E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3" name="前年度繰上充用金平均値テキスト">
          <a:extLst>
            <a:ext uri="{FF2B5EF4-FFF2-40B4-BE49-F238E27FC236}">
              <a16:creationId xmlns:a16="http://schemas.microsoft.com/office/drawing/2014/main" id="{00000000-0008-0000-0600-000091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1" name="直線コネクタ 920">
          <a:extLst>
            <a:ext uri="{FF2B5EF4-FFF2-40B4-BE49-F238E27FC236}">
              <a16:creationId xmlns:a16="http://schemas.microsoft.com/office/drawing/2014/main" id="{00000000-0008-0000-0600-000099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フローチャート: 判断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2" name="前年度繰上充用金該当値テキスト">
          <a:extLst>
            <a:ext uri="{FF2B5EF4-FFF2-40B4-BE49-F238E27FC236}">
              <a16:creationId xmlns:a16="http://schemas.microsoft.com/office/drawing/2014/main" id="{00000000-0008-0000-0600-0000A4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9" name="楕円 938">
          <a:extLst>
            <a:ext uri="{FF2B5EF4-FFF2-40B4-BE49-F238E27FC236}">
              <a16:creationId xmlns:a16="http://schemas.microsoft.com/office/drawing/2014/main" id="{00000000-0008-0000-0600-0000AB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1" name="正方形/長方形 940">
          <a:extLst>
            <a:ext uri="{FF2B5EF4-FFF2-40B4-BE49-F238E27FC236}">
              <a16:creationId xmlns:a16="http://schemas.microsoft.com/office/drawing/2014/main" id="{00000000-0008-0000-0600-0000A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2" name="正方形/長方形 941">
          <a:extLst>
            <a:ext uri="{FF2B5EF4-FFF2-40B4-BE49-F238E27FC236}">
              <a16:creationId xmlns:a16="http://schemas.microsoft.com/office/drawing/2014/main" id="{00000000-0008-0000-0600-0000A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歳出総決算額は、住民一人当たり</a:t>
          </a:r>
          <a:r>
            <a:rPr kumimoji="1" lang="en-US" altLang="ja-JP" sz="1300">
              <a:latin typeface="ＭＳ Ｐゴシック" panose="020B0600070205080204" pitchFamily="50" charset="-128"/>
              <a:ea typeface="ＭＳ Ｐゴシック" panose="020B0600070205080204" pitchFamily="50" charset="-128"/>
            </a:rPr>
            <a:t>535,915</a:t>
          </a:r>
          <a:r>
            <a:rPr kumimoji="1" lang="ja-JP" altLang="en-US" sz="1300">
              <a:latin typeface="ＭＳ Ｐゴシック" panose="020B0600070205080204" pitchFamily="50" charset="-128"/>
              <a:ea typeface="ＭＳ Ｐゴシック" panose="020B0600070205080204" pitchFamily="50" charset="-128"/>
            </a:rPr>
            <a:t>円となり、前年度比で</a:t>
          </a:r>
          <a:r>
            <a:rPr kumimoji="1" lang="en-US" altLang="ja-JP" sz="1300">
              <a:latin typeface="ＭＳ Ｐゴシック" panose="020B0600070205080204" pitchFamily="50" charset="-128"/>
              <a:ea typeface="ＭＳ Ｐゴシック" panose="020B0600070205080204" pitchFamily="50" charset="-128"/>
            </a:rPr>
            <a:t>54,280</a:t>
          </a:r>
          <a:r>
            <a:rPr kumimoji="1" lang="ja-JP" altLang="en-US" sz="1300">
              <a:latin typeface="ＭＳ Ｐゴシック" panose="020B0600070205080204" pitchFamily="50" charset="-128"/>
              <a:ea typeface="ＭＳ Ｐゴシック" panose="020B0600070205080204" pitchFamily="50" charset="-128"/>
            </a:rPr>
            <a:t>円減額となり、類似団体平均を</a:t>
          </a:r>
          <a:r>
            <a:rPr kumimoji="1" lang="en-US" altLang="ja-JP" sz="1300">
              <a:latin typeface="ＭＳ Ｐゴシック" panose="020B0600070205080204" pitchFamily="50" charset="-128"/>
              <a:ea typeface="ＭＳ Ｐゴシック" panose="020B0600070205080204" pitchFamily="50" charset="-128"/>
            </a:rPr>
            <a:t>165,713</a:t>
          </a:r>
          <a:r>
            <a:rPr kumimoji="1" lang="ja-JP" altLang="en-US" sz="1300">
              <a:latin typeface="ＭＳ Ｐゴシック" panose="020B0600070205080204" pitchFamily="50" charset="-128"/>
              <a:ea typeface="ＭＳ Ｐゴシック" panose="020B0600070205080204" pitchFamily="50" charset="-128"/>
            </a:rPr>
            <a:t>円下回っている。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前年度比で減額となった主な要因として、社会保障経費が増加しているものの、新型コロナウイルス感染症対策事業による各種給付金が減少したことで扶助費が減少したこと、また、認定こども園整備に係る事業交付金の減少、令和元年東日本台風に起因する家屋解体撤去費交付金の減少により補助費等についても減少したことがあ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普通建設事業費については類似団体と比較して一人当たりコストが高い状況となっており、これは、近年の健康福祉センター建設事業及び町立小学校整備事業によるものである。このため、公共施設等総合管理計画等に基づき、事業の取捨選択をしていくことで、事業費の減少を目指すことと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福島県鏡石町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12,531
12,467
31.30
7,026,172
6,715,550
141,371
3,571,224
6,362,445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68.9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91857</xdr:rowOff>
    </xdr:from>
    <xdr:to>
      <xdr:col>24</xdr:col>
      <xdr:colOff>62865</xdr:colOff>
      <xdr:row>39</xdr:row>
      <xdr:rowOff>19522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35357"/>
          <a:ext cx="1270" cy="1470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23349</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09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19522</xdr:rowOff>
    </xdr:from>
    <xdr:to>
      <xdr:col>24</xdr:col>
      <xdr:colOff>152400</xdr:colOff>
      <xdr:row>39</xdr:row>
      <xdr:rowOff>19522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06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38534</xdr:rowOff>
    </xdr:from>
    <xdr:ext cx="534377"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10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13,493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91857</xdr:rowOff>
    </xdr:from>
    <xdr:to>
      <xdr:col>24</xdr:col>
      <xdr:colOff>152400</xdr:colOff>
      <xdr:row>30</xdr:row>
      <xdr:rowOff>91857</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35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135128</xdr:rowOff>
    </xdr:from>
    <xdr:to>
      <xdr:col>24</xdr:col>
      <xdr:colOff>63500</xdr:colOff>
      <xdr:row>37</xdr:row>
      <xdr:rowOff>168111</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6478778"/>
          <a:ext cx="838200" cy="32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143455</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1442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120578</xdr:rowOff>
    </xdr:from>
    <xdr:to>
      <xdr:col>24</xdr:col>
      <xdr:colOff>114300</xdr:colOff>
      <xdr:row>37</xdr:row>
      <xdr:rowOff>50728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292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126800</xdr:rowOff>
    </xdr:from>
    <xdr:to>
      <xdr:col>19</xdr:col>
      <xdr:colOff>177800</xdr:colOff>
      <xdr:row>37</xdr:row>
      <xdr:rowOff>135128</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6470450"/>
          <a:ext cx="889000" cy="8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147683</xdr:rowOff>
    </xdr:from>
    <xdr:to>
      <xdr:col>20</xdr:col>
      <xdr:colOff>38100</xdr:colOff>
      <xdr:row>37</xdr:row>
      <xdr:rowOff>77833</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3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94360</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095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68181</xdr:rowOff>
    </xdr:from>
    <xdr:to>
      <xdr:col>15</xdr:col>
      <xdr:colOff>50800</xdr:colOff>
      <xdr:row>37</xdr:row>
      <xdr:rowOff>126800</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6411831"/>
          <a:ext cx="889000" cy="58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148989</xdr:rowOff>
    </xdr:from>
    <xdr:to>
      <xdr:col>15</xdr:col>
      <xdr:colOff>101600</xdr:colOff>
      <xdr:row>37</xdr:row>
      <xdr:rowOff>79139</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32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95666</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096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5479</xdr:rowOff>
    </xdr:from>
    <xdr:to>
      <xdr:col>10</xdr:col>
      <xdr:colOff>114300</xdr:colOff>
      <xdr:row>37</xdr:row>
      <xdr:rowOff>68181</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6349129"/>
          <a:ext cx="889000" cy="62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95431</xdr:rowOff>
    </xdr:from>
    <xdr:to>
      <xdr:col>10</xdr:col>
      <xdr:colOff>165100</xdr:colOff>
      <xdr:row>37</xdr:row>
      <xdr:rowOff>25581</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267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42108</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042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122210</xdr:rowOff>
    </xdr:from>
    <xdr:to>
      <xdr:col>6</xdr:col>
      <xdr:colOff>38100</xdr:colOff>
      <xdr:row>37</xdr:row>
      <xdr:rowOff>52360</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29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68887</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069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117312</xdr:rowOff>
    </xdr:from>
    <xdr:to>
      <xdr:col>24</xdr:col>
      <xdr:colOff>114300</xdr:colOff>
      <xdr:row>38</xdr:row>
      <xdr:rowOff>47462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460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95739</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439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84328</xdr:rowOff>
    </xdr:from>
    <xdr:to>
      <xdr:col>20</xdr:col>
      <xdr:colOff>38100</xdr:colOff>
      <xdr:row>38</xdr:row>
      <xdr:rowOff>14478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42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5605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520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76000</xdr:rowOff>
    </xdr:from>
    <xdr:to>
      <xdr:col>15</xdr:col>
      <xdr:colOff>101600</xdr:colOff>
      <xdr:row>38</xdr:row>
      <xdr:rowOff>6150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41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168728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512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17381</xdr:rowOff>
    </xdr:from>
    <xdr:to>
      <xdr:col>10</xdr:col>
      <xdr:colOff>165100</xdr:colOff>
      <xdr:row>37</xdr:row>
      <xdr:rowOff>118981</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361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110108</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453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126129</xdr:rowOff>
    </xdr:from>
    <xdr:to>
      <xdr:col>6</xdr:col>
      <xdr:colOff>38100</xdr:colOff>
      <xdr:row>37</xdr:row>
      <xdr:rowOff>56279</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29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47406</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391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25529</xdr:rowOff>
    </xdr:from>
    <xdr:to>
      <xdr:col>24</xdr:col>
      <xdr:colOff>62865</xdr:colOff>
      <xdr:row>57</xdr:row>
      <xdr:rowOff>139670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598029"/>
          <a:ext cx="1270" cy="1314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143497</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9916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139670</xdr:rowOff>
    </xdr:from>
    <xdr:to>
      <xdr:col>24</xdr:col>
      <xdr:colOff>152400</xdr:colOff>
      <xdr:row>57</xdr:row>
      <xdr:rowOff>139670</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991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143656</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373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409,966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25529</xdr:rowOff>
    </xdr:from>
    <xdr:to>
      <xdr:col>24</xdr:col>
      <xdr:colOff>152400</xdr:colOff>
      <xdr:row>50</xdr:row>
      <xdr:rowOff>25529</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598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115910</xdr:rowOff>
    </xdr:from>
    <xdr:to>
      <xdr:col>24</xdr:col>
      <xdr:colOff>63500</xdr:colOff>
      <xdr:row>57</xdr:row>
      <xdr:rowOff>139670</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888560"/>
          <a:ext cx="838200" cy="23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6411</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4361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154984</xdr:rowOff>
    </xdr:from>
    <xdr:to>
      <xdr:col>24</xdr:col>
      <xdr:colOff>114300</xdr:colOff>
      <xdr:row>56</xdr:row>
      <xdr:rowOff>85134</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58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78256</xdr:rowOff>
    </xdr:from>
    <xdr:to>
      <xdr:col>19</xdr:col>
      <xdr:colOff>177800</xdr:colOff>
      <xdr:row>57</xdr:row>
      <xdr:rowOff>115910</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508006"/>
          <a:ext cx="889000" cy="380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165214</xdr:rowOff>
    </xdr:from>
    <xdr:to>
      <xdr:col>20</xdr:col>
      <xdr:colOff>38100</xdr:colOff>
      <xdr:row>56</xdr:row>
      <xdr:rowOff>95364</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59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111891</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370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78256</xdr:rowOff>
    </xdr:from>
    <xdr:to>
      <xdr:col>15</xdr:col>
      <xdr:colOff>50800</xdr:colOff>
      <xdr:row>57</xdr:row>
      <xdr:rowOff>20344</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508006"/>
          <a:ext cx="889000" cy="284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53</xdr:row>
      <xdr:rowOff>153136</xdr:rowOff>
    </xdr:from>
    <xdr:to>
      <xdr:col>15</xdr:col>
      <xdr:colOff>101600</xdr:colOff>
      <xdr:row>54</xdr:row>
      <xdr:rowOff>83286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23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99813</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015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20344</xdr:rowOff>
    </xdr:from>
    <xdr:to>
      <xdr:col>10</xdr:col>
      <xdr:colOff>114300</xdr:colOff>
      <xdr:row>57</xdr:row>
      <xdr:rowOff>127953</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792994"/>
          <a:ext cx="889000" cy="107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84934</xdr:rowOff>
    </xdr:from>
    <xdr:to>
      <xdr:col>10</xdr:col>
      <xdr:colOff>165100</xdr:colOff>
      <xdr:row>57</xdr:row>
      <xdr:rowOff>15084</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68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31611</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461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100647</xdr:rowOff>
    </xdr:from>
    <xdr:to>
      <xdr:col>6</xdr:col>
      <xdr:colOff>38100</xdr:colOff>
      <xdr:row>57</xdr:row>
      <xdr:rowOff>30797</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701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47324</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477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88870</xdr:rowOff>
    </xdr:from>
    <xdr:to>
      <xdr:col>24</xdr:col>
      <xdr:colOff>114300</xdr:colOff>
      <xdr:row>58</xdr:row>
      <xdr:rowOff>19020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86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3797</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776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65110</xdr:rowOff>
    </xdr:from>
    <xdr:to>
      <xdr:col>20</xdr:col>
      <xdr:colOff>38100</xdr:colOff>
      <xdr:row>57</xdr:row>
      <xdr:rowOff>166710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83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157837</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9930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27456</xdr:rowOff>
    </xdr:from>
    <xdr:to>
      <xdr:col>15</xdr:col>
      <xdr:colOff>101600</xdr:colOff>
      <xdr:row>55</xdr:row>
      <xdr:rowOff>129056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457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120183</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549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140994</xdr:rowOff>
    </xdr:from>
    <xdr:to>
      <xdr:col>10</xdr:col>
      <xdr:colOff>165100</xdr:colOff>
      <xdr:row>57</xdr:row>
      <xdr:rowOff>71144</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742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62271</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983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77153</xdr:rowOff>
    </xdr:from>
    <xdr:to>
      <xdr:col>6</xdr:col>
      <xdr:colOff>38100</xdr:colOff>
      <xdr:row>58</xdr:row>
      <xdr:rowOff>7303</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849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169880</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9942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51016</xdr:rowOff>
    </xdr:from>
    <xdr:to>
      <xdr:col>24</xdr:col>
      <xdr:colOff>62865</xdr:colOff>
      <xdr:row>78</xdr:row>
      <xdr:rowOff>150419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052516"/>
          <a:ext cx="1270" cy="1471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154246</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27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150419</xdr:rowOff>
    </xdr:from>
    <xdr:to>
      <xdr:col>24</xdr:col>
      <xdr:colOff>152400</xdr:colOff>
      <xdr:row>78</xdr:row>
      <xdr:rowOff>150419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23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169143</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827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240,983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51016</xdr:rowOff>
    </xdr:from>
    <xdr:to>
      <xdr:col>24</xdr:col>
      <xdr:colOff>152400</xdr:colOff>
      <xdr:row>70</xdr:row>
      <xdr:rowOff>51016</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052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70</xdr:row>
      <xdr:rowOff>151308</xdr:rowOff>
    </xdr:from>
    <xdr:to>
      <xdr:col>24</xdr:col>
      <xdr:colOff>63500</xdr:colOff>
      <xdr:row>75</xdr:row>
      <xdr:rowOff>23140</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2152808"/>
          <a:ext cx="838200" cy="729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72229</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9309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93802</xdr:rowOff>
    </xdr:from>
    <xdr:to>
      <xdr:col>24</xdr:col>
      <xdr:colOff>114300</xdr:colOff>
      <xdr:row>76</xdr:row>
      <xdr:rowOff>23952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5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70</xdr:row>
      <xdr:rowOff>151308</xdr:rowOff>
    </xdr:from>
    <xdr:to>
      <xdr:col>19</xdr:col>
      <xdr:colOff>177800</xdr:colOff>
      <xdr:row>76</xdr:row>
      <xdr:rowOff>166839</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2152808"/>
          <a:ext cx="889000" cy="1044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122555</xdr:rowOff>
    </xdr:from>
    <xdr:to>
      <xdr:col>20</xdr:col>
      <xdr:colOff>38100</xdr:colOff>
      <xdr:row>75</xdr:row>
      <xdr:rowOff>52705</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80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43832</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902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166839</xdr:rowOff>
    </xdr:from>
    <xdr:to>
      <xdr:col>15</xdr:col>
      <xdr:colOff>50800</xdr:colOff>
      <xdr:row>78</xdr:row>
      <xdr:rowOff>16980</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197039"/>
          <a:ext cx="889000" cy="193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104814</xdr:rowOff>
    </xdr:from>
    <xdr:to>
      <xdr:col>15</xdr:col>
      <xdr:colOff>101600</xdr:colOff>
      <xdr:row>77</xdr:row>
      <xdr:rowOff>34964</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13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51490</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910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16980</xdr:rowOff>
    </xdr:from>
    <xdr:to>
      <xdr:col>10</xdr:col>
      <xdr:colOff>114300</xdr:colOff>
      <xdr:row>78</xdr:row>
      <xdr:rowOff>42024</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390080"/>
          <a:ext cx="889000" cy="25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120955</xdr:rowOff>
    </xdr:from>
    <xdr:to>
      <xdr:col>10</xdr:col>
      <xdr:colOff>165100</xdr:colOff>
      <xdr:row>77</xdr:row>
      <xdr:rowOff>51105</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151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67632</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926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7035</xdr:rowOff>
    </xdr:from>
    <xdr:to>
      <xdr:col>6</xdr:col>
      <xdr:colOff>38100</xdr:colOff>
      <xdr:row>77</xdr:row>
      <xdr:rowOff>108635</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208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125162</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2983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143790</xdr:rowOff>
    </xdr:from>
    <xdr:to>
      <xdr:col>24</xdr:col>
      <xdr:colOff>114300</xdr:colOff>
      <xdr:row>75</xdr:row>
      <xdr:rowOff>73940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83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166667</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682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70</xdr:row>
      <xdr:rowOff>100508</xdr:rowOff>
    </xdr:from>
    <xdr:to>
      <xdr:col>20</xdr:col>
      <xdr:colOff>38100</xdr:colOff>
      <xdr:row>71</xdr:row>
      <xdr:rowOff>30658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102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69</xdr:row>
      <xdr:rowOff>47185</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1877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116039</xdr:rowOff>
    </xdr:from>
    <xdr:to>
      <xdr:col>15</xdr:col>
      <xdr:colOff>101600</xdr:colOff>
      <xdr:row>77</xdr:row>
      <xdr:rowOff>46189</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14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37316</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238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137630</xdr:rowOff>
    </xdr:from>
    <xdr:to>
      <xdr:col>10</xdr:col>
      <xdr:colOff>165100</xdr:colOff>
      <xdr:row>78</xdr:row>
      <xdr:rowOff>67780</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33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58907</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432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162674</xdr:rowOff>
    </xdr:from>
    <xdr:to>
      <xdr:col>6</xdr:col>
      <xdr:colOff>38100</xdr:colOff>
      <xdr:row>78</xdr:row>
      <xdr:rowOff>92824</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36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83951</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457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51612</xdr:rowOff>
    </xdr:from>
    <xdr:to>
      <xdr:col>24</xdr:col>
      <xdr:colOff>62865</xdr:colOff>
      <xdr:row>99</xdr:row>
      <xdr:rowOff>21934</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653562"/>
          <a:ext cx="1270" cy="1341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25761</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999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21934</xdr:rowOff>
    </xdr:from>
    <xdr:to>
      <xdr:col>24</xdr:col>
      <xdr:colOff>152400</xdr:colOff>
      <xdr:row>99</xdr:row>
      <xdr:rowOff>21934</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995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169739</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428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137,436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51612</xdr:rowOff>
    </xdr:from>
    <xdr:to>
      <xdr:col>24</xdr:col>
      <xdr:colOff>152400</xdr:colOff>
      <xdr:row>91</xdr:row>
      <xdr:rowOff>51612</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653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114858</xdr:rowOff>
    </xdr:from>
    <xdr:to>
      <xdr:col>24</xdr:col>
      <xdr:colOff>63500</xdr:colOff>
      <xdr:row>98</xdr:row>
      <xdr:rowOff>103327</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3797300" y="16745508"/>
          <a:ext cx="838200" cy="159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138447</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4261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115570</xdr:rowOff>
    </xdr:from>
    <xdr:to>
      <xdr:col>24</xdr:col>
      <xdr:colOff>114300</xdr:colOff>
      <xdr:row>97</xdr:row>
      <xdr:rowOff>45720</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57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114858</xdr:rowOff>
    </xdr:from>
    <xdr:to>
      <xdr:col>19</xdr:col>
      <xdr:colOff>177800</xdr:colOff>
      <xdr:row>98</xdr:row>
      <xdr:rowOff>43041</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745508"/>
          <a:ext cx="889000" cy="99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129324</xdr:rowOff>
    </xdr:from>
    <xdr:to>
      <xdr:col>20</xdr:col>
      <xdr:colOff>38100</xdr:colOff>
      <xdr:row>97</xdr:row>
      <xdr:rowOff>59474</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58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76001</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36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43041</xdr:rowOff>
    </xdr:from>
    <xdr:to>
      <xdr:col>15</xdr:col>
      <xdr:colOff>50800</xdr:colOff>
      <xdr:row>99</xdr:row>
      <xdr:rowOff>80087</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845141"/>
          <a:ext cx="889000" cy="208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63360</xdr:rowOff>
    </xdr:from>
    <xdr:to>
      <xdr:col>15</xdr:col>
      <xdr:colOff>101600</xdr:colOff>
      <xdr:row>97</xdr:row>
      <xdr:rowOff>164960</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694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10037</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469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67247</xdr:rowOff>
    </xdr:from>
    <xdr:to>
      <xdr:col>10</xdr:col>
      <xdr:colOff>114300</xdr:colOff>
      <xdr:row>99</xdr:row>
      <xdr:rowOff>80087</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1130300" y="16697897"/>
          <a:ext cx="889000" cy="35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93307</xdr:rowOff>
    </xdr:from>
    <xdr:to>
      <xdr:col>10</xdr:col>
      <xdr:colOff>165100</xdr:colOff>
      <xdr:row>98</xdr:row>
      <xdr:rowOff>23457</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72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39984</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499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123000</xdr:rowOff>
    </xdr:from>
    <xdr:to>
      <xdr:col>6</xdr:col>
      <xdr:colOff>38100</xdr:colOff>
      <xdr:row>98</xdr:row>
      <xdr:rowOff>53150</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75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44277</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846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52527</xdr:rowOff>
    </xdr:from>
    <xdr:to>
      <xdr:col>24</xdr:col>
      <xdr:colOff>114300</xdr:colOff>
      <xdr:row>98</xdr:row>
      <xdr:rowOff>154127</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85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138904</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769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64058</xdr:rowOff>
    </xdr:from>
    <xdr:to>
      <xdr:col>20</xdr:col>
      <xdr:colOff>38100</xdr:colOff>
      <xdr:row>97</xdr:row>
      <xdr:rowOff>165658</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69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156785</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787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163691</xdr:rowOff>
    </xdr:from>
    <xdr:to>
      <xdr:col>15</xdr:col>
      <xdr:colOff>101600</xdr:colOff>
      <xdr:row>98</xdr:row>
      <xdr:rowOff>93841</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794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84968</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887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29287</xdr:rowOff>
    </xdr:from>
    <xdr:to>
      <xdr:col>10</xdr:col>
      <xdr:colOff>165100</xdr:colOff>
      <xdr:row>99</xdr:row>
      <xdr:rowOff>130887</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700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122014</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7095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16447</xdr:rowOff>
    </xdr:from>
    <xdr:to>
      <xdr:col>6</xdr:col>
      <xdr:colOff>38100</xdr:colOff>
      <xdr:row>97</xdr:row>
      <xdr:rowOff>118047</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647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134574</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42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17170</xdr:rowOff>
    </xdr:from>
    <xdr:to>
      <xdr:col>54</xdr:col>
      <xdr:colOff>189865</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332120"/>
          <a:ext cx="1270" cy="1322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135297</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107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2,893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17170</xdr:rowOff>
    </xdr:from>
    <xdr:to>
      <xdr:col>55</xdr:col>
      <xdr:colOff>88900</xdr:colOff>
      <xdr:row>31</xdr:row>
      <xdr:rowOff>17170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33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90780</xdr:rowOff>
    </xdr:from>
    <xdr:to>
      <xdr:col>55</xdr:col>
      <xdr:colOff>0</xdr:colOff>
      <xdr:row>37</xdr:row>
      <xdr:rowOff>103581</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9639300" y="6434430"/>
          <a:ext cx="838200" cy="1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24808</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36845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46381</xdr:rowOff>
    </xdr:from>
    <xdr:to>
      <xdr:col>55</xdr:col>
      <xdr:colOff>50800</xdr:colOff>
      <xdr:row>37</xdr:row>
      <xdr:rowOff>147981</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390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30886</xdr:rowOff>
    </xdr:from>
    <xdr:to>
      <xdr:col>50</xdr:col>
      <xdr:colOff>114300</xdr:colOff>
      <xdr:row>37</xdr:row>
      <xdr:rowOff>103581</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374536"/>
          <a:ext cx="889000" cy="72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70155</xdr:rowOff>
    </xdr:from>
    <xdr:to>
      <xdr:col>50</xdr:col>
      <xdr:colOff>165100</xdr:colOff>
      <xdr:row>38</xdr:row>
      <xdr:rowOff>305</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41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162882</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506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30886</xdr:rowOff>
    </xdr:from>
    <xdr:to>
      <xdr:col>45</xdr:col>
      <xdr:colOff>177800</xdr:colOff>
      <xdr:row>37</xdr:row>
      <xdr:rowOff>93980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7861300" y="6374536"/>
          <a:ext cx="889000" cy="63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111303</xdr:rowOff>
    </xdr:from>
    <xdr:to>
      <xdr:col>46</xdr:col>
      <xdr:colOff>38100</xdr:colOff>
      <xdr:row>37</xdr:row>
      <xdr:rowOff>41453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283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57980</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0587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125527</xdr:rowOff>
    </xdr:from>
    <xdr:to>
      <xdr:col>41</xdr:col>
      <xdr:colOff>50800</xdr:colOff>
      <xdr:row>37</xdr:row>
      <xdr:rowOff>93980</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297727"/>
          <a:ext cx="889000" cy="139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100787</xdr:rowOff>
    </xdr:from>
    <xdr:to>
      <xdr:col>41</xdr:col>
      <xdr:colOff>101600</xdr:colOff>
      <xdr:row>37</xdr:row>
      <xdr:rowOff>30937</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27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47464</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0482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107645</xdr:rowOff>
    </xdr:from>
    <xdr:to>
      <xdr:col>36</xdr:col>
      <xdr:colOff>165100</xdr:colOff>
      <xdr:row>37</xdr:row>
      <xdr:rowOff>37795</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2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28922</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3725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39980</xdr:rowOff>
    </xdr:from>
    <xdr:to>
      <xdr:col>55</xdr:col>
      <xdr:colOff>50800</xdr:colOff>
      <xdr:row>37</xdr:row>
      <xdr:rowOff>141580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38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62857</xdr:rowOff>
    </xdr:from>
    <xdr:ext cx="378565"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2350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52781</xdr:rowOff>
    </xdr:from>
    <xdr:to>
      <xdr:col>50</xdr:col>
      <xdr:colOff>165100</xdr:colOff>
      <xdr:row>37</xdr:row>
      <xdr:rowOff>154381</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396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170908</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50017" y="61716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151536</xdr:rowOff>
    </xdr:from>
    <xdr:to>
      <xdr:col>46</xdr:col>
      <xdr:colOff>38100</xdr:colOff>
      <xdr:row>37</xdr:row>
      <xdr:rowOff>81686</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32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72813</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61017" y="64164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43180</xdr:rowOff>
    </xdr:from>
    <xdr:to>
      <xdr:col>41</xdr:col>
      <xdr:colOff>101600</xdr:colOff>
      <xdr:row>37</xdr:row>
      <xdr:rowOff>144780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38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135907</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2017" y="64795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74727</xdr:rowOff>
    </xdr:from>
    <xdr:to>
      <xdr:col>36</xdr:col>
      <xdr:colOff>165100</xdr:colOff>
      <xdr:row>37</xdr:row>
      <xdr:rowOff>4877</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246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21404</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83017" y="60221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20455</xdr:rowOff>
    </xdr:from>
    <xdr:to>
      <xdr:col>54</xdr:col>
      <xdr:colOff>189865</xdr:colOff>
      <xdr:row>58</xdr:row>
      <xdr:rowOff>129817</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764405"/>
          <a:ext cx="1270" cy="1309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133644</xdr:rowOff>
    </xdr:from>
    <xdr:ext cx="534377"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077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129817</xdr:rowOff>
    </xdr:from>
    <xdr:to>
      <xdr:col>55</xdr:col>
      <xdr:colOff>88900</xdr:colOff>
      <xdr:row>58</xdr:row>
      <xdr:rowOff>129817</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073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138582</xdr:rowOff>
    </xdr:from>
    <xdr:ext cx="599010"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539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183,149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20455</xdr:rowOff>
    </xdr:from>
    <xdr:to>
      <xdr:col>55</xdr:col>
      <xdr:colOff>88900</xdr:colOff>
      <xdr:row>51</xdr:row>
      <xdr:rowOff>20455</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764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72438</xdr:rowOff>
    </xdr:from>
    <xdr:to>
      <xdr:col>55</xdr:col>
      <xdr:colOff>0</xdr:colOff>
      <xdr:row>57</xdr:row>
      <xdr:rowOff>168740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9845088"/>
          <a:ext cx="838200" cy="9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12829</xdr:rowOff>
    </xdr:from>
    <xdr:ext cx="534377"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7854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34402</xdr:rowOff>
    </xdr:from>
    <xdr:to>
      <xdr:col>55</xdr:col>
      <xdr:colOff>50800</xdr:colOff>
      <xdr:row>57</xdr:row>
      <xdr:rowOff>136002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807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69337</xdr:rowOff>
    </xdr:from>
    <xdr:to>
      <xdr:col>50</xdr:col>
      <xdr:colOff>114300</xdr:colOff>
      <xdr:row>57</xdr:row>
      <xdr:rowOff>168740</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8750300" y="9499087"/>
          <a:ext cx="889000" cy="442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41404</xdr:rowOff>
    </xdr:from>
    <xdr:to>
      <xdr:col>50</xdr:col>
      <xdr:colOff>165100</xdr:colOff>
      <xdr:row>57</xdr:row>
      <xdr:rowOff>143004</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814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159531</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72111" y="9589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69337</xdr:rowOff>
    </xdr:from>
    <xdr:to>
      <xdr:col>45</xdr:col>
      <xdr:colOff>177800</xdr:colOff>
      <xdr:row>57</xdr:row>
      <xdr:rowOff>150033</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9499087"/>
          <a:ext cx="889000" cy="423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57810</xdr:rowOff>
    </xdr:from>
    <xdr:to>
      <xdr:col>46</xdr:col>
      <xdr:colOff>38100</xdr:colOff>
      <xdr:row>57</xdr:row>
      <xdr:rowOff>159410</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83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150537</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3111" y="9923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143480</xdr:rowOff>
    </xdr:from>
    <xdr:to>
      <xdr:col>41</xdr:col>
      <xdr:colOff>50800</xdr:colOff>
      <xdr:row>57</xdr:row>
      <xdr:rowOff>150033</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6972300" y="9916130"/>
          <a:ext cx="889000" cy="6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46807</xdr:rowOff>
    </xdr:from>
    <xdr:to>
      <xdr:col>41</xdr:col>
      <xdr:colOff>101600</xdr:colOff>
      <xdr:row>57</xdr:row>
      <xdr:rowOff>148407</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819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164934</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9594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44979</xdr:rowOff>
    </xdr:from>
    <xdr:to>
      <xdr:col>36</xdr:col>
      <xdr:colOff>165100</xdr:colOff>
      <xdr:row>57</xdr:row>
      <xdr:rowOff>146579</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81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163106</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592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21638</xdr:rowOff>
    </xdr:from>
    <xdr:to>
      <xdr:col>55</xdr:col>
      <xdr:colOff>50800</xdr:colOff>
      <xdr:row>57</xdr:row>
      <xdr:rowOff>123238</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794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44515</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645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117940</xdr:rowOff>
    </xdr:from>
    <xdr:to>
      <xdr:col>50</xdr:col>
      <xdr:colOff>165100</xdr:colOff>
      <xdr:row>58</xdr:row>
      <xdr:rowOff>48090</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890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39217</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9983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18537</xdr:rowOff>
    </xdr:from>
    <xdr:to>
      <xdr:col>46</xdr:col>
      <xdr:colOff>38100</xdr:colOff>
      <xdr:row>55</xdr:row>
      <xdr:rowOff>120137</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448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136664</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9223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99233</xdr:rowOff>
    </xdr:from>
    <xdr:to>
      <xdr:col>41</xdr:col>
      <xdr:colOff>101600</xdr:colOff>
      <xdr:row>58</xdr:row>
      <xdr:rowOff>29383</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871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20510</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996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92680</xdr:rowOff>
    </xdr:from>
    <xdr:to>
      <xdr:col>36</xdr:col>
      <xdr:colOff>165100</xdr:colOff>
      <xdr:row>58</xdr:row>
      <xdr:rowOff>22830</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86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13957</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9958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a:extLst>
            <a:ext uri="{FF2B5EF4-FFF2-40B4-BE49-F238E27FC236}">
              <a16:creationId xmlns:a16="http://schemas.microsoft.com/office/drawing/2014/main" id="{00000000-0008-0000-07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171361</xdr:rowOff>
    </xdr:from>
    <xdr:to>
      <xdr:col>54</xdr:col>
      <xdr:colOff>189865</xdr:colOff>
      <xdr:row>78</xdr:row>
      <xdr:rowOff>137103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10475595" y="12001411"/>
          <a:ext cx="1270" cy="1508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140930</xdr:rowOff>
    </xdr:from>
    <xdr:ext cx="469744" cy="259045"/>
    <xdr:sp macro="" textlink="">
      <xdr:nvSpPr>
        <xdr:cNvPr id="403" name="商工費最小値テキスト">
          <a:extLst>
            <a:ext uri="{FF2B5EF4-FFF2-40B4-BE49-F238E27FC236}">
              <a16:creationId xmlns:a16="http://schemas.microsoft.com/office/drawing/2014/main" id="{00000000-0008-0000-0700-000093010000}"/>
            </a:ext>
          </a:extLst>
        </xdr:cNvPr>
        <xdr:cNvSpPr txBox="1"/>
      </xdr:nvSpPr>
      <xdr:spPr>
        <a:xfrm>
          <a:off x="10528300" y="13514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137103</xdr:rowOff>
    </xdr:from>
    <xdr:to>
      <xdr:col>55</xdr:col>
      <xdr:colOff>88900</xdr:colOff>
      <xdr:row>78</xdr:row>
      <xdr:rowOff>137103</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3510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118038</xdr:rowOff>
    </xdr:from>
    <xdr:ext cx="599010" cy="259045"/>
    <xdr:sp macro="" textlink="">
      <xdr:nvSpPr>
        <xdr:cNvPr id="405" name="商工費最大値テキスト">
          <a:extLst>
            <a:ext uri="{FF2B5EF4-FFF2-40B4-BE49-F238E27FC236}">
              <a16:creationId xmlns:a16="http://schemas.microsoft.com/office/drawing/2014/main" id="{00000000-0008-0000-0700-000095010000}"/>
            </a:ext>
          </a:extLst>
        </xdr:cNvPr>
        <xdr:cNvSpPr txBox="1"/>
      </xdr:nvSpPr>
      <xdr:spPr>
        <a:xfrm>
          <a:off x="10528300" y="11776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100,561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171361</xdr:rowOff>
    </xdr:from>
    <xdr:to>
      <xdr:col>55</xdr:col>
      <xdr:colOff>88900</xdr:colOff>
      <xdr:row>69</xdr:row>
      <xdr:rowOff>171361</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2001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10525</xdr:rowOff>
    </xdr:from>
    <xdr:to>
      <xdr:col>55</xdr:col>
      <xdr:colOff>0</xdr:colOff>
      <xdr:row>78</xdr:row>
      <xdr:rowOff>88919</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9639300" y="13383625"/>
          <a:ext cx="838200" cy="78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78271</xdr:rowOff>
    </xdr:from>
    <xdr:ext cx="534377" cy="259045"/>
    <xdr:sp macro="" textlink="">
      <xdr:nvSpPr>
        <xdr:cNvPr id="408" name="商工費平均値テキスト">
          <a:extLst>
            <a:ext uri="{FF2B5EF4-FFF2-40B4-BE49-F238E27FC236}">
              <a16:creationId xmlns:a16="http://schemas.microsoft.com/office/drawing/2014/main" id="{00000000-0008-0000-0700-000098010000}"/>
            </a:ext>
          </a:extLst>
        </xdr:cNvPr>
        <xdr:cNvSpPr txBox="1"/>
      </xdr:nvSpPr>
      <xdr:spPr>
        <a:xfrm>
          <a:off x="10528300" y="12937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55394</xdr:rowOff>
    </xdr:from>
    <xdr:to>
      <xdr:col>55</xdr:col>
      <xdr:colOff>50800</xdr:colOff>
      <xdr:row>76</xdr:row>
      <xdr:rowOff>156994</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10426700" y="13085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54318</xdr:rowOff>
    </xdr:from>
    <xdr:to>
      <xdr:col>50</xdr:col>
      <xdr:colOff>114300</xdr:colOff>
      <xdr:row>78</xdr:row>
      <xdr:rowOff>88919</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8750300" y="13427418"/>
          <a:ext cx="889000" cy="34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135714</xdr:rowOff>
    </xdr:from>
    <xdr:to>
      <xdr:col>50</xdr:col>
      <xdr:colOff>165100</xdr:colOff>
      <xdr:row>77</xdr:row>
      <xdr:rowOff>65864</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9588500" y="1316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82391</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372111" y="12941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54318</xdr:rowOff>
    </xdr:from>
    <xdr:to>
      <xdr:col>45</xdr:col>
      <xdr:colOff>177800</xdr:colOff>
      <xdr:row>78</xdr:row>
      <xdr:rowOff>137038</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7861300" y="13427418"/>
          <a:ext cx="889000" cy="82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52911</xdr:rowOff>
    </xdr:from>
    <xdr:to>
      <xdr:col>46</xdr:col>
      <xdr:colOff>38100</xdr:colOff>
      <xdr:row>76</xdr:row>
      <xdr:rowOff>154511</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8699500" y="1308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171038</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483111" y="1285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134426</xdr:rowOff>
    </xdr:from>
    <xdr:to>
      <xdr:col>41</xdr:col>
      <xdr:colOff>50800</xdr:colOff>
      <xdr:row>78</xdr:row>
      <xdr:rowOff>137038</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a:off x="6972300" y="13507526"/>
          <a:ext cx="889000" cy="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71558</xdr:rowOff>
    </xdr:from>
    <xdr:to>
      <xdr:col>41</xdr:col>
      <xdr:colOff>101600</xdr:colOff>
      <xdr:row>78</xdr:row>
      <xdr:rowOff>1708</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7810500" y="13273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18235</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594111" y="13048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109049</xdr:rowOff>
    </xdr:from>
    <xdr:to>
      <xdr:col>36</xdr:col>
      <xdr:colOff>165100</xdr:colOff>
      <xdr:row>78</xdr:row>
      <xdr:rowOff>39199</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6921500" y="13310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55726</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05111" y="13085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131175</xdr:rowOff>
    </xdr:from>
    <xdr:to>
      <xdr:col>55</xdr:col>
      <xdr:colOff>50800</xdr:colOff>
      <xdr:row>78</xdr:row>
      <xdr:rowOff>61325</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10426700" y="1333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46102</xdr:rowOff>
    </xdr:from>
    <xdr:ext cx="534377" cy="259045"/>
    <xdr:sp macro="" textlink="">
      <xdr:nvSpPr>
        <xdr:cNvPr id="427" name="商工費該当値テキスト">
          <a:extLst>
            <a:ext uri="{FF2B5EF4-FFF2-40B4-BE49-F238E27FC236}">
              <a16:creationId xmlns:a16="http://schemas.microsoft.com/office/drawing/2014/main" id="{00000000-0008-0000-0700-0000AB010000}"/>
            </a:ext>
          </a:extLst>
        </xdr:cNvPr>
        <xdr:cNvSpPr txBox="1"/>
      </xdr:nvSpPr>
      <xdr:spPr>
        <a:xfrm>
          <a:off x="10528300" y="13247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38119</xdr:rowOff>
    </xdr:from>
    <xdr:to>
      <xdr:col>50</xdr:col>
      <xdr:colOff>165100</xdr:colOff>
      <xdr:row>78</xdr:row>
      <xdr:rowOff>139719</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9588500" y="1341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130846</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372111" y="13503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3518</xdr:rowOff>
    </xdr:from>
    <xdr:to>
      <xdr:col>46</xdr:col>
      <xdr:colOff>38100</xdr:colOff>
      <xdr:row>78</xdr:row>
      <xdr:rowOff>105118</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8699500" y="13376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96245</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8483111" y="13469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86238</xdr:rowOff>
    </xdr:from>
    <xdr:to>
      <xdr:col>41</xdr:col>
      <xdr:colOff>101600</xdr:colOff>
      <xdr:row>79</xdr:row>
      <xdr:rowOff>16388</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7810500" y="13459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7515</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7626428" y="13552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83626</xdr:rowOff>
    </xdr:from>
    <xdr:to>
      <xdr:col>36</xdr:col>
      <xdr:colOff>165100</xdr:colOff>
      <xdr:row>79</xdr:row>
      <xdr:rowOff>13776</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6921500" y="13456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4903</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737428" y="13549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00000000-0008-0000-07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124597</xdr:rowOff>
    </xdr:from>
    <xdr:to>
      <xdr:col>54</xdr:col>
      <xdr:colOff>189865</xdr:colOff>
      <xdr:row>98</xdr:row>
      <xdr:rowOff>132941</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10475595" y="15383647"/>
          <a:ext cx="1270" cy="1551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136768</xdr:rowOff>
    </xdr:from>
    <xdr:ext cx="534377" cy="259045"/>
    <xdr:sp macro="" textlink="">
      <xdr:nvSpPr>
        <xdr:cNvPr id="460" name="土木費最小値テキスト">
          <a:extLst>
            <a:ext uri="{FF2B5EF4-FFF2-40B4-BE49-F238E27FC236}">
              <a16:creationId xmlns:a16="http://schemas.microsoft.com/office/drawing/2014/main" id="{00000000-0008-0000-0700-0000CC010000}"/>
            </a:ext>
          </a:extLst>
        </xdr:cNvPr>
        <xdr:cNvSpPr txBox="1"/>
      </xdr:nvSpPr>
      <xdr:spPr>
        <a:xfrm>
          <a:off x="10528300" y="16938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132941</xdr:rowOff>
    </xdr:from>
    <xdr:to>
      <xdr:col>55</xdr:col>
      <xdr:colOff>88900</xdr:colOff>
      <xdr:row>98</xdr:row>
      <xdr:rowOff>132941</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6935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71274</xdr:rowOff>
    </xdr:from>
    <xdr:ext cx="599010" cy="259045"/>
    <xdr:sp macro="" textlink="">
      <xdr:nvSpPr>
        <xdr:cNvPr id="462" name="土木費最大値テキスト">
          <a:extLst>
            <a:ext uri="{FF2B5EF4-FFF2-40B4-BE49-F238E27FC236}">
              <a16:creationId xmlns:a16="http://schemas.microsoft.com/office/drawing/2014/main" id="{00000000-0008-0000-0700-0000CE010000}"/>
            </a:ext>
          </a:extLst>
        </xdr:cNvPr>
        <xdr:cNvSpPr txBox="1"/>
      </xdr:nvSpPr>
      <xdr:spPr>
        <a:xfrm>
          <a:off x="10528300" y="15158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428,964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124597</xdr:rowOff>
    </xdr:from>
    <xdr:to>
      <xdr:col>55</xdr:col>
      <xdr:colOff>88900</xdr:colOff>
      <xdr:row>89</xdr:row>
      <xdr:rowOff>124597</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5383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67275</xdr:rowOff>
    </xdr:from>
    <xdr:to>
      <xdr:col>55</xdr:col>
      <xdr:colOff>0</xdr:colOff>
      <xdr:row>97</xdr:row>
      <xdr:rowOff>105868</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9639300" y="16697925"/>
          <a:ext cx="838200" cy="38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6280</xdr:rowOff>
    </xdr:from>
    <xdr:ext cx="534377" cy="259045"/>
    <xdr:sp macro="" textlink="">
      <xdr:nvSpPr>
        <xdr:cNvPr id="465" name="土木費平均値テキスト">
          <a:extLst>
            <a:ext uri="{FF2B5EF4-FFF2-40B4-BE49-F238E27FC236}">
              <a16:creationId xmlns:a16="http://schemas.microsoft.com/office/drawing/2014/main" id="{00000000-0008-0000-0700-0000D1010000}"/>
            </a:ext>
          </a:extLst>
        </xdr:cNvPr>
        <xdr:cNvSpPr txBox="1"/>
      </xdr:nvSpPr>
      <xdr:spPr>
        <a:xfrm>
          <a:off x="10528300" y="166369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27853</xdr:rowOff>
    </xdr:from>
    <xdr:to>
      <xdr:col>55</xdr:col>
      <xdr:colOff>50800</xdr:colOff>
      <xdr:row>97</xdr:row>
      <xdr:rowOff>129453</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10426700" y="16658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105868</xdr:rowOff>
    </xdr:from>
    <xdr:to>
      <xdr:col>50</xdr:col>
      <xdr:colOff>114300</xdr:colOff>
      <xdr:row>97</xdr:row>
      <xdr:rowOff>118219</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8750300" y="16736518"/>
          <a:ext cx="889000" cy="12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68245</xdr:rowOff>
    </xdr:from>
    <xdr:to>
      <xdr:col>50</xdr:col>
      <xdr:colOff>165100</xdr:colOff>
      <xdr:row>97</xdr:row>
      <xdr:rowOff>169845</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9588500" y="1669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160972</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72111" y="16791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118219</xdr:rowOff>
    </xdr:from>
    <xdr:to>
      <xdr:col>45</xdr:col>
      <xdr:colOff>177800</xdr:colOff>
      <xdr:row>97</xdr:row>
      <xdr:rowOff>146820</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7861300" y="16748869"/>
          <a:ext cx="889000" cy="2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79253</xdr:rowOff>
    </xdr:from>
    <xdr:to>
      <xdr:col>46</xdr:col>
      <xdr:colOff>38100</xdr:colOff>
      <xdr:row>98</xdr:row>
      <xdr:rowOff>9403</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8699500" y="16709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530</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83111" y="16802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105181</xdr:rowOff>
    </xdr:from>
    <xdr:to>
      <xdr:col>41</xdr:col>
      <xdr:colOff>50800</xdr:colOff>
      <xdr:row>97</xdr:row>
      <xdr:rowOff>146820</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6972300" y="16735831"/>
          <a:ext cx="889000" cy="41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56195</xdr:rowOff>
    </xdr:from>
    <xdr:to>
      <xdr:col>41</xdr:col>
      <xdr:colOff>101600</xdr:colOff>
      <xdr:row>97</xdr:row>
      <xdr:rowOff>157795</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7810500" y="1668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2872</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94111" y="1646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15162</xdr:rowOff>
    </xdr:from>
    <xdr:to>
      <xdr:col>36</xdr:col>
      <xdr:colOff>165100</xdr:colOff>
      <xdr:row>97</xdr:row>
      <xdr:rowOff>116762</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6921500" y="1664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133289</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05111" y="16421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16475</xdr:rowOff>
    </xdr:from>
    <xdr:to>
      <xdr:col>55</xdr:col>
      <xdr:colOff>50800</xdr:colOff>
      <xdr:row>97</xdr:row>
      <xdr:rowOff>118075</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10426700" y="1664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39352</xdr:rowOff>
    </xdr:from>
    <xdr:ext cx="534377" cy="259045"/>
    <xdr:sp macro="" textlink="">
      <xdr:nvSpPr>
        <xdr:cNvPr id="484" name="土木費該当値テキスト">
          <a:extLst>
            <a:ext uri="{FF2B5EF4-FFF2-40B4-BE49-F238E27FC236}">
              <a16:creationId xmlns:a16="http://schemas.microsoft.com/office/drawing/2014/main" id="{00000000-0008-0000-0700-0000E4010000}"/>
            </a:ext>
          </a:extLst>
        </xdr:cNvPr>
        <xdr:cNvSpPr txBox="1"/>
      </xdr:nvSpPr>
      <xdr:spPr>
        <a:xfrm>
          <a:off x="10528300" y="16498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55068</xdr:rowOff>
    </xdr:from>
    <xdr:to>
      <xdr:col>50</xdr:col>
      <xdr:colOff>165100</xdr:colOff>
      <xdr:row>97</xdr:row>
      <xdr:rowOff>156668</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9588500" y="16685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1745</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9372111" y="16460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67419</xdr:rowOff>
    </xdr:from>
    <xdr:to>
      <xdr:col>46</xdr:col>
      <xdr:colOff>38100</xdr:colOff>
      <xdr:row>97</xdr:row>
      <xdr:rowOff>169019</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8699500" y="16698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14096</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483111" y="16473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96020</xdr:rowOff>
    </xdr:from>
    <xdr:to>
      <xdr:col>41</xdr:col>
      <xdr:colOff>101600</xdr:colOff>
      <xdr:row>98</xdr:row>
      <xdr:rowOff>26170</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7810500" y="1672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17297</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594111" y="1681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54381</xdr:rowOff>
    </xdr:from>
    <xdr:to>
      <xdr:col>36</xdr:col>
      <xdr:colOff>165100</xdr:colOff>
      <xdr:row>97</xdr:row>
      <xdr:rowOff>155981</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6921500" y="16685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147108</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705111" y="16777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109048</xdr:rowOff>
    </xdr:from>
    <xdr:to>
      <xdr:col>85</xdr:col>
      <xdr:colOff>126364</xdr:colOff>
      <xdr:row>39</xdr:row>
      <xdr:rowOff>90056</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252548"/>
          <a:ext cx="1269" cy="1524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93883</xdr:rowOff>
    </xdr:from>
    <xdr:ext cx="534377"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780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90056</xdr:rowOff>
    </xdr:from>
    <xdr:to>
      <xdr:col>86</xdr:col>
      <xdr:colOff>25400</xdr:colOff>
      <xdr:row>39</xdr:row>
      <xdr:rowOff>90056</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776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55725</xdr:rowOff>
    </xdr:from>
    <xdr:ext cx="534377"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5027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97,609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109048</xdr:rowOff>
    </xdr:from>
    <xdr:to>
      <xdr:col>86</xdr:col>
      <xdr:colOff>25400</xdr:colOff>
      <xdr:row>30</xdr:row>
      <xdr:rowOff>109048</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252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55252</xdr:rowOff>
    </xdr:from>
    <xdr:to>
      <xdr:col>85</xdr:col>
      <xdr:colOff>127000</xdr:colOff>
      <xdr:row>39</xdr:row>
      <xdr:rowOff>60643</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5481300" y="6741802"/>
          <a:ext cx="838200" cy="5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40206</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383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17329</xdr:rowOff>
    </xdr:from>
    <xdr:to>
      <xdr:col>85</xdr:col>
      <xdr:colOff>177800</xdr:colOff>
      <xdr:row>38</xdr:row>
      <xdr:rowOff>118929</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532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60643</xdr:rowOff>
    </xdr:from>
    <xdr:to>
      <xdr:col>81</xdr:col>
      <xdr:colOff>50800</xdr:colOff>
      <xdr:row>39</xdr:row>
      <xdr:rowOff>64186</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4592300" y="6747193"/>
          <a:ext cx="889000" cy="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15577</xdr:rowOff>
    </xdr:from>
    <xdr:to>
      <xdr:col>81</xdr:col>
      <xdr:colOff>101600</xdr:colOff>
      <xdr:row>38</xdr:row>
      <xdr:rowOff>117177</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530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133704</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6305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167818</xdr:rowOff>
    </xdr:from>
    <xdr:to>
      <xdr:col>76</xdr:col>
      <xdr:colOff>114300</xdr:colOff>
      <xdr:row>39</xdr:row>
      <xdr:rowOff>64186</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3703300" y="6682918"/>
          <a:ext cx="889000" cy="67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132886</xdr:rowOff>
    </xdr:from>
    <xdr:to>
      <xdr:col>76</xdr:col>
      <xdr:colOff>165100</xdr:colOff>
      <xdr:row>38</xdr:row>
      <xdr:rowOff>63036</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47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79563</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25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167818</xdr:rowOff>
    </xdr:from>
    <xdr:to>
      <xdr:col>71</xdr:col>
      <xdr:colOff>177800</xdr:colOff>
      <xdr:row>39</xdr:row>
      <xdr:rowOff>16618</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2814300" y="6682918"/>
          <a:ext cx="889000" cy="20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156166</xdr:rowOff>
    </xdr:from>
    <xdr:to>
      <xdr:col>72</xdr:col>
      <xdr:colOff>38100</xdr:colOff>
      <xdr:row>38</xdr:row>
      <xdr:rowOff>86316</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499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102843</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275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70097</xdr:rowOff>
    </xdr:from>
    <xdr:to>
      <xdr:col>67</xdr:col>
      <xdr:colOff>101600</xdr:colOff>
      <xdr:row>39</xdr:row>
      <xdr:rowOff>247</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585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16775</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360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4452</xdr:rowOff>
    </xdr:from>
    <xdr:to>
      <xdr:col>85</xdr:col>
      <xdr:colOff>177800</xdr:colOff>
      <xdr:row>39</xdr:row>
      <xdr:rowOff>106052</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691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90829</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6605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9843</xdr:rowOff>
    </xdr:from>
    <xdr:to>
      <xdr:col>81</xdr:col>
      <xdr:colOff>101600</xdr:colOff>
      <xdr:row>39</xdr:row>
      <xdr:rowOff>111443</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669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102570</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678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13386</xdr:rowOff>
    </xdr:from>
    <xdr:to>
      <xdr:col>76</xdr:col>
      <xdr:colOff>165100</xdr:colOff>
      <xdr:row>39</xdr:row>
      <xdr:rowOff>114986</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6699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106113</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6792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117018</xdr:rowOff>
    </xdr:from>
    <xdr:to>
      <xdr:col>72</xdr:col>
      <xdr:colOff>38100</xdr:colOff>
      <xdr:row>39</xdr:row>
      <xdr:rowOff>47168</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632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38295</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6724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137268</xdr:rowOff>
    </xdr:from>
    <xdr:to>
      <xdr:col>67</xdr:col>
      <xdr:colOff>101600</xdr:colOff>
      <xdr:row>39</xdr:row>
      <xdr:rowOff>67418</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65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58545</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6745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157330</xdr:rowOff>
    </xdr:from>
    <xdr:to>
      <xdr:col>85</xdr:col>
      <xdr:colOff>126364</xdr:colOff>
      <xdr:row>57</xdr:row>
      <xdr:rowOff>121727</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6317595" y="8901280"/>
          <a:ext cx="1269" cy="993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125554</xdr:rowOff>
    </xdr:from>
    <xdr:ext cx="534377" cy="259045"/>
    <xdr:sp macro="" textlink="">
      <xdr:nvSpPr>
        <xdr:cNvPr id="573" name="教育費最小値テキスト">
          <a:extLst>
            <a:ext uri="{FF2B5EF4-FFF2-40B4-BE49-F238E27FC236}">
              <a16:creationId xmlns:a16="http://schemas.microsoft.com/office/drawing/2014/main" id="{00000000-0008-0000-0700-00003D020000}"/>
            </a:ext>
          </a:extLst>
        </xdr:cNvPr>
        <xdr:cNvSpPr txBox="1"/>
      </xdr:nvSpPr>
      <xdr:spPr>
        <a:xfrm>
          <a:off x="16370300" y="9898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121727</xdr:rowOff>
    </xdr:from>
    <xdr:to>
      <xdr:col>86</xdr:col>
      <xdr:colOff>25400</xdr:colOff>
      <xdr:row>57</xdr:row>
      <xdr:rowOff>121727</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9894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104007</xdr:rowOff>
    </xdr:from>
    <xdr:ext cx="599010" cy="259045"/>
    <xdr:sp macro="" textlink="">
      <xdr:nvSpPr>
        <xdr:cNvPr id="575" name="教育費最大値テキスト">
          <a:extLst>
            <a:ext uri="{FF2B5EF4-FFF2-40B4-BE49-F238E27FC236}">
              <a16:creationId xmlns:a16="http://schemas.microsoft.com/office/drawing/2014/main" id="{00000000-0008-0000-0700-00003F020000}"/>
            </a:ext>
          </a:extLst>
        </xdr:cNvPr>
        <xdr:cNvSpPr txBox="1"/>
      </xdr:nvSpPr>
      <xdr:spPr>
        <a:xfrm>
          <a:off x="16370300" y="8676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258,644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157330</xdr:rowOff>
    </xdr:from>
    <xdr:to>
      <xdr:col>86</xdr:col>
      <xdr:colOff>25400</xdr:colOff>
      <xdr:row>51</xdr:row>
      <xdr:rowOff>157330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8901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73831</xdr:rowOff>
    </xdr:from>
    <xdr:to>
      <xdr:col>85</xdr:col>
      <xdr:colOff>127000</xdr:colOff>
      <xdr:row>57</xdr:row>
      <xdr:rowOff>80511</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5481300" y="9846481"/>
          <a:ext cx="838200" cy="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117483</xdr:rowOff>
    </xdr:from>
    <xdr:ext cx="534377" cy="259045"/>
    <xdr:sp macro="" textlink="">
      <xdr:nvSpPr>
        <xdr:cNvPr id="578" name="教育費平均値テキスト">
          <a:extLst>
            <a:ext uri="{FF2B5EF4-FFF2-40B4-BE49-F238E27FC236}">
              <a16:creationId xmlns:a16="http://schemas.microsoft.com/office/drawing/2014/main" id="{00000000-0008-0000-0700-000042020000}"/>
            </a:ext>
          </a:extLst>
        </xdr:cNvPr>
        <xdr:cNvSpPr txBox="1"/>
      </xdr:nvSpPr>
      <xdr:spPr>
        <a:xfrm>
          <a:off x="16370300" y="95472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94606</xdr:rowOff>
    </xdr:from>
    <xdr:to>
      <xdr:col>85</xdr:col>
      <xdr:colOff>177800</xdr:colOff>
      <xdr:row>57</xdr:row>
      <xdr:rowOff>24756</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6268700" y="9695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41640</xdr:rowOff>
    </xdr:from>
    <xdr:to>
      <xdr:col>81</xdr:col>
      <xdr:colOff>50800</xdr:colOff>
      <xdr:row>57</xdr:row>
      <xdr:rowOff>80511</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4592300" y="9814290"/>
          <a:ext cx="889000" cy="38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123610</xdr:rowOff>
    </xdr:from>
    <xdr:to>
      <xdr:col>81</xdr:col>
      <xdr:colOff>101600</xdr:colOff>
      <xdr:row>57</xdr:row>
      <xdr:rowOff>53760</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5430500" y="972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70287</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14111" y="950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41640</xdr:rowOff>
    </xdr:from>
    <xdr:to>
      <xdr:col>76</xdr:col>
      <xdr:colOff>114300</xdr:colOff>
      <xdr:row>57</xdr:row>
      <xdr:rowOff>129774</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3703300" y="9814290"/>
          <a:ext cx="889000" cy="88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102580</xdr:rowOff>
    </xdr:from>
    <xdr:to>
      <xdr:col>76</xdr:col>
      <xdr:colOff>165100</xdr:colOff>
      <xdr:row>57</xdr:row>
      <xdr:rowOff>32730</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4541500" y="970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49257</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325111" y="9479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112862</xdr:rowOff>
    </xdr:from>
    <xdr:to>
      <xdr:col>71</xdr:col>
      <xdr:colOff>177800</xdr:colOff>
      <xdr:row>57</xdr:row>
      <xdr:rowOff>129774</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2814300" y="9885512"/>
          <a:ext cx="889000" cy="16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149314</xdr:rowOff>
    </xdr:from>
    <xdr:to>
      <xdr:col>72</xdr:col>
      <xdr:colOff>38100</xdr:colOff>
      <xdr:row>57</xdr:row>
      <xdr:rowOff>79464</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3652500" y="975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95991</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36111" y="9525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150151</xdr:rowOff>
    </xdr:from>
    <xdr:to>
      <xdr:col>67</xdr:col>
      <xdr:colOff>101600</xdr:colOff>
      <xdr:row>57</xdr:row>
      <xdr:rowOff>80301</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2763500" y="975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96828</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47111" y="9526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23031</xdr:rowOff>
    </xdr:from>
    <xdr:to>
      <xdr:col>85</xdr:col>
      <xdr:colOff>177800</xdr:colOff>
      <xdr:row>57</xdr:row>
      <xdr:rowOff>124631</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6268700" y="979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109408</xdr:rowOff>
    </xdr:from>
    <xdr:ext cx="534377" cy="259045"/>
    <xdr:sp macro="" textlink="">
      <xdr:nvSpPr>
        <xdr:cNvPr id="597" name="教育費該当値テキスト">
          <a:extLst>
            <a:ext uri="{FF2B5EF4-FFF2-40B4-BE49-F238E27FC236}">
              <a16:creationId xmlns:a16="http://schemas.microsoft.com/office/drawing/2014/main" id="{00000000-0008-0000-0700-000055020000}"/>
            </a:ext>
          </a:extLst>
        </xdr:cNvPr>
        <xdr:cNvSpPr txBox="1"/>
      </xdr:nvSpPr>
      <xdr:spPr>
        <a:xfrm>
          <a:off x="16370300" y="9710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29711</xdr:rowOff>
    </xdr:from>
    <xdr:to>
      <xdr:col>81</xdr:col>
      <xdr:colOff>101600</xdr:colOff>
      <xdr:row>57</xdr:row>
      <xdr:rowOff>131311</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5430500" y="980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122438</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14111" y="9895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162290</xdr:rowOff>
    </xdr:from>
    <xdr:to>
      <xdr:col>76</xdr:col>
      <xdr:colOff>165100</xdr:colOff>
      <xdr:row>57</xdr:row>
      <xdr:rowOff>92440</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4541500" y="9763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83567</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325111" y="9856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78974</xdr:rowOff>
    </xdr:from>
    <xdr:to>
      <xdr:col>72</xdr:col>
      <xdr:colOff>38100</xdr:colOff>
      <xdr:row>58</xdr:row>
      <xdr:rowOff>9124</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3652500" y="9851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251</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36111" y="9944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62062</xdr:rowOff>
    </xdr:from>
    <xdr:to>
      <xdr:col>67</xdr:col>
      <xdr:colOff>101600</xdr:colOff>
      <xdr:row>57</xdr:row>
      <xdr:rowOff>163662</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2763500" y="983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154789</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47111" y="9927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103816</xdr:rowOff>
    </xdr:from>
    <xdr:to>
      <xdr:col>85</xdr:col>
      <xdr:colOff>126364</xdr:colOff>
      <xdr:row>79</xdr:row>
      <xdr:rowOff>98879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105316"/>
          <a:ext cx="1269" cy="1538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121149</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6656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50493</xdr:rowOff>
    </xdr:from>
    <xdr:ext cx="599010"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1880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470,988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103816</xdr:rowOff>
    </xdr:from>
    <xdr:to>
      <xdr:col>86</xdr:col>
      <xdr:colOff>25400</xdr:colOff>
      <xdr:row>70</xdr:row>
      <xdr:rowOff>103816</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105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64328</xdr:rowOff>
    </xdr:from>
    <xdr:to>
      <xdr:col>85</xdr:col>
      <xdr:colOff>127000</xdr:colOff>
      <xdr:row>79</xdr:row>
      <xdr:rowOff>96489</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5481300" y="13608878"/>
          <a:ext cx="838200" cy="32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38599</xdr:rowOff>
    </xdr:from>
    <xdr:ext cx="469744"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4116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15722</xdr:rowOff>
    </xdr:from>
    <xdr:to>
      <xdr:col>85</xdr:col>
      <xdr:colOff>177800</xdr:colOff>
      <xdr:row>79</xdr:row>
      <xdr:rowOff>117322</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560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26239</xdr:rowOff>
    </xdr:from>
    <xdr:to>
      <xdr:col>81</xdr:col>
      <xdr:colOff>50800</xdr:colOff>
      <xdr:row>79</xdr:row>
      <xdr:rowOff>64328</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4592300" y="13570789"/>
          <a:ext cx="889000" cy="38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17424</xdr:rowOff>
    </xdr:from>
    <xdr:to>
      <xdr:col>81</xdr:col>
      <xdr:colOff>101600</xdr:colOff>
      <xdr:row>79</xdr:row>
      <xdr:rowOff>119024</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56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110151</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46428" y="13654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26239</xdr:rowOff>
    </xdr:from>
    <xdr:to>
      <xdr:col>76</xdr:col>
      <xdr:colOff>114300</xdr:colOff>
      <xdr:row>79</xdr:row>
      <xdr:rowOff>85316</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3703300" y="13570789"/>
          <a:ext cx="889000" cy="59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168351</xdr:rowOff>
    </xdr:from>
    <xdr:to>
      <xdr:col>76</xdr:col>
      <xdr:colOff>165100</xdr:colOff>
      <xdr:row>79</xdr:row>
      <xdr:rowOff>98501</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54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89628</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325111" y="1363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77553</xdr:rowOff>
    </xdr:from>
    <xdr:to>
      <xdr:col>71</xdr:col>
      <xdr:colOff>177800</xdr:colOff>
      <xdr:row>79</xdr:row>
      <xdr:rowOff>85316</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2814300" y="13622103"/>
          <a:ext cx="889000" cy="7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3907</xdr:rowOff>
    </xdr:from>
    <xdr:to>
      <xdr:col>72</xdr:col>
      <xdr:colOff>38100</xdr:colOff>
      <xdr:row>79</xdr:row>
      <xdr:rowOff>105507</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548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122034</xdr:rowOff>
    </xdr:from>
    <xdr:ext cx="534377"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36111" y="13323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17864</xdr:rowOff>
    </xdr:from>
    <xdr:to>
      <xdr:col>67</xdr:col>
      <xdr:colOff>101600</xdr:colOff>
      <xdr:row>79</xdr:row>
      <xdr:rowOff>119464</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5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135991</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79428" y="13337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45689</xdr:rowOff>
    </xdr:from>
    <xdr:to>
      <xdr:col>85</xdr:col>
      <xdr:colOff>177800</xdr:colOff>
      <xdr:row>79</xdr:row>
      <xdr:rowOff>147289</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59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165600</xdr:rowOff>
    </xdr:from>
    <xdr:ext cx="378565"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5387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13528</xdr:rowOff>
    </xdr:from>
    <xdr:to>
      <xdr:col>81</xdr:col>
      <xdr:colOff>101600</xdr:colOff>
      <xdr:row>79</xdr:row>
      <xdr:rowOff>115128</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558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131655</xdr:rowOff>
    </xdr:from>
    <xdr:ext cx="534377"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14111" y="13333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146889</xdr:rowOff>
    </xdr:from>
    <xdr:to>
      <xdr:col>76</xdr:col>
      <xdr:colOff>165100</xdr:colOff>
      <xdr:row>79</xdr:row>
      <xdr:rowOff>77039</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51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93566</xdr:rowOff>
    </xdr:from>
    <xdr:ext cx="534377"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325111" y="13295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34516</xdr:rowOff>
    </xdr:from>
    <xdr:to>
      <xdr:col>72</xdr:col>
      <xdr:colOff>38100</xdr:colOff>
      <xdr:row>79</xdr:row>
      <xdr:rowOff>136116</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579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127243</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468428" y="13671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26753</xdr:rowOff>
    </xdr:from>
    <xdr:to>
      <xdr:col>67</xdr:col>
      <xdr:colOff>101600</xdr:colOff>
      <xdr:row>79</xdr:row>
      <xdr:rowOff>128353</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571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119480</xdr:rowOff>
    </xdr:from>
    <xdr:ext cx="469744"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579428" y="13664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166210</xdr:rowOff>
    </xdr:from>
    <xdr:to>
      <xdr:col>85</xdr:col>
      <xdr:colOff>126364</xdr:colOff>
      <xdr:row>98</xdr:row>
      <xdr:rowOff>75113</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425260"/>
          <a:ext cx="1269" cy="1451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78940</xdr:rowOff>
    </xdr:from>
    <xdr:ext cx="534377"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6881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75113</xdr:rowOff>
    </xdr:from>
    <xdr:to>
      <xdr:col>86</xdr:col>
      <xdr:colOff>25400</xdr:colOff>
      <xdr:row>98</xdr:row>
      <xdr:rowOff>75113</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877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112887</xdr:rowOff>
    </xdr:from>
    <xdr:ext cx="599010"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200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209,021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166210</xdr:rowOff>
    </xdr:from>
    <xdr:to>
      <xdr:col>86</xdr:col>
      <xdr:colOff>25400</xdr:colOff>
      <xdr:row>89</xdr:row>
      <xdr:rowOff>166210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425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106256</xdr:rowOff>
    </xdr:from>
    <xdr:to>
      <xdr:col>85</xdr:col>
      <xdr:colOff>127000</xdr:colOff>
      <xdr:row>97</xdr:row>
      <xdr:rowOff>126586</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5481300" y="16736906"/>
          <a:ext cx="838200" cy="20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30723</xdr:rowOff>
    </xdr:from>
    <xdr:ext cx="534377"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3184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7846</xdr:rowOff>
    </xdr:from>
    <xdr:to>
      <xdr:col>85</xdr:col>
      <xdr:colOff>177800</xdr:colOff>
      <xdr:row>96</xdr:row>
      <xdr:rowOff>109446</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46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126586</xdr:rowOff>
    </xdr:from>
    <xdr:to>
      <xdr:col>81</xdr:col>
      <xdr:colOff>50800</xdr:colOff>
      <xdr:row>97</xdr:row>
      <xdr:rowOff>143145</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4592300" y="16757236"/>
          <a:ext cx="889000" cy="16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25944</xdr:rowOff>
    </xdr:from>
    <xdr:to>
      <xdr:col>81</xdr:col>
      <xdr:colOff>101600</xdr:colOff>
      <xdr:row>96</xdr:row>
      <xdr:rowOff>127544</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485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144071</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260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142267</xdr:rowOff>
    </xdr:from>
    <xdr:to>
      <xdr:col>76</xdr:col>
      <xdr:colOff>114300</xdr:colOff>
      <xdr:row>97</xdr:row>
      <xdr:rowOff>143145</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3703300" y="16772917"/>
          <a:ext cx="889000" cy="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61757</xdr:rowOff>
    </xdr:from>
    <xdr:to>
      <xdr:col>76</xdr:col>
      <xdr:colOff>165100</xdr:colOff>
      <xdr:row>96</xdr:row>
      <xdr:rowOff>163357</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52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8434</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296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142267</xdr:rowOff>
    </xdr:from>
    <xdr:to>
      <xdr:col>71</xdr:col>
      <xdr:colOff>177800</xdr:colOff>
      <xdr:row>97</xdr:row>
      <xdr:rowOff>143647</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2814300" y="16772917"/>
          <a:ext cx="889000" cy="1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49642</xdr:rowOff>
    </xdr:from>
    <xdr:to>
      <xdr:col>72</xdr:col>
      <xdr:colOff>38100</xdr:colOff>
      <xdr:row>96</xdr:row>
      <xdr:rowOff>151242</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508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167769</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284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77538</xdr:rowOff>
    </xdr:from>
    <xdr:to>
      <xdr:col>67</xdr:col>
      <xdr:colOff>101600</xdr:colOff>
      <xdr:row>97</xdr:row>
      <xdr:rowOff>7688</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536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24215</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311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55456</xdr:rowOff>
    </xdr:from>
    <xdr:to>
      <xdr:col>85</xdr:col>
      <xdr:colOff>177800</xdr:colOff>
      <xdr:row>97</xdr:row>
      <xdr:rowOff>157056</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686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33883</xdr:rowOff>
    </xdr:from>
    <xdr:ext cx="534377"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664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75786</xdr:rowOff>
    </xdr:from>
    <xdr:to>
      <xdr:col>81</xdr:col>
      <xdr:colOff>101600</xdr:colOff>
      <xdr:row>98</xdr:row>
      <xdr:rowOff>5936</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70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168513</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4111" y="16799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92345</xdr:rowOff>
    </xdr:from>
    <xdr:to>
      <xdr:col>76</xdr:col>
      <xdr:colOff>165100</xdr:colOff>
      <xdr:row>98</xdr:row>
      <xdr:rowOff>22495</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72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13622</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5111" y="16815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91467</xdr:rowOff>
    </xdr:from>
    <xdr:to>
      <xdr:col>72</xdr:col>
      <xdr:colOff>38100</xdr:colOff>
      <xdr:row>98</xdr:row>
      <xdr:rowOff>21617</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722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12744</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6111" y="1681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92847</xdr:rowOff>
    </xdr:from>
    <xdr:to>
      <xdr:col>67</xdr:col>
      <xdr:colOff>101600</xdr:colOff>
      <xdr:row>98</xdr:row>
      <xdr:rowOff>22997</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723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14124</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7111" y="16816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25629</xdr:rowOff>
    </xdr:from>
    <xdr:to>
      <xdr:col>116</xdr:col>
      <xdr:colOff>62864</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340579"/>
          <a:ext cx="1269" cy="1314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171421</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6865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143756</xdr:rowOff>
    </xdr:from>
    <xdr:ext cx="534377"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5115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57,490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25629</xdr:rowOff>
    </xdr:from>
    <xdr:to>
      <xdr:col>116</xdr:col>
      <xdr:colOff>152400</xdr:colOff>
      <xdr:row>31</xdr:row>
      <xdr:rowOff>25629</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340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88871</xdr:rowOff>
    </xdr:from>
    <xdr:ext cx="469744"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4325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65994</xdr:rowOff>
    </xdr:from>
    <xdr:to>
      <xdr:col>116</xdr:col>
      <xdr:colOff>114300</xdr:colOff>
      <xdr:row>38</xdr:row>
      <xdr:rowOff>167594</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58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71275</xdr:rowOff>
    </xdr:from>
    <xdr:to>
      <xdr:col>112</xdr:col>
      <xdr:colOff>38100</xdr:colOff>
      <xdr:row>39</xdr:row>
      <xdr:rowOff>1425</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586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17952</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4017" y="63616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82842</xdr:rowOff>
    </xdr:from>
    <xdr:to>
      <xdr:col>107</xdr:col>
      <xdr:colOff>101600</xdr:colOff>
      <xdr:row>39</xdr:row>
      <xdr:rowOff>12992</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59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29519</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5017" y="63731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88878</xdr:rowOff>
    </xdr:from>
    <xdr:to>
      <xdr:col>102</xdr:col>
      <xdr:colOff>165100</xdr:colOff>
      <xdr:row>39</xdr:row>
      <xdr:rowOff>19028</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60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35554</xdr:rowOff>
    </xdr:from>
    <xdr:ext cx="249299"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420650" y="637920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88878</xdr:rowOff>
    </xdr:from>
    <xdr:to>
      <xdr:col>98</xdr:col>
      <xdr:colOff>38100</xdr:colOff>
      <xdr:row>39</xdr:row>
      <xdr:rowOff>19028</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60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35554</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531650" y="637920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44421</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5595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農林水産業費が前年度から大幅に増額となっているのは、地震等自然災害からため池周辺住宅地及び下流域への農地被害を防止するために農業用ため池の埋立を実施したこと、農地の集団化や農道の整備等を実施する農業競争力強化農地整備事業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また、民生費は住民一人当たり</a:t>
          </a:r>
          <a:r>
            <a:rPr kumimoji="1" lang="en-US" altLang="ja-JP" sz="1300">
              <a:latin typeface="ＭＳ Ｐゴシック" panose="020B0600070205080204" pitchFamily="50" charset="-128"/>
              <a:ea typeface="ＭＳ Ｐゴシック" panose="020B0600070205080204" pitchFamily="50" charset="-128"/>
            </a:rPr>
            <a:t>175,678</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て一人当たりコストが高い状況となっているのは、公共施設の集約化・複合化を目的とした健康福祉センター建設事業のため普通建設事業費が増加したことが主な要因である。</a:t>
          </a:r>
        </a:p>
        <a:p>
          <a:r>
            <a:rPr kumimoji="1" lang="ja-JP" altLang="en-US" sz="1300">
              <a:latin typeface="ＭＳ Ｐゴシック" panose="020B0600070205080204" pitchFamily="50" charset="-128"/>
              <a:ea typeface="ＭＳ Ｐゴシック" panose="020B0600070205080204" pitchFamily="50" charset="-128"/>
            </a:rPr>
            <a:t>　今後も経費削減に努めながらも事業を展開し、行政サービスのさらなる向上へ向けて取組を実施していく。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福島県鏡石町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財政調整基金残高は、適切な財源の確保と歳出の精査により、大幅な取崩しを回避しており、前年度とほぼ同額を維持している。</a:t>
          </a:r>
        </a:p>
        <a:p>
          <a:r>
            <a:rPr kumimoji="1" lang="ja-JP" altLang="en-US" sz="1400">
              <a:latin typeface="ＭＳ ゴシック" pitchFamily="49" charset="-128"/>
              <a:ea typeface="ＭＳ ゴシック" pitchFamily="49" charset="-128"/>
            </a:rPr>
            <a:t>　実質収支額は継続的に黒字を確保しているものの、実質単年度収支については、基金の取り崩しにより減少しており、長期的な見通しのもとに健全な行政財政運営に努めていく必要がある。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福島県鏡石町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各会計において連結実質赤字比率に係る赤字は発生しておらず、黒字割合は標準財政規模比で</a:t>
          </a:r>
          <a:r>
            <a:rPr kumimoji="1" lang="en-US" altLang="ja-JP" sz="1400">
              <a:latin typeface="ＭＳ ゴシック" pitchFamily="49" charset="-128"/>
              <a:ea typeface="ＭＳ ゴシック" pitchFamily="49" charset="-128"/>
            </a:rPr>
            <a:t>54.47</a:t>
          </a:r>
          <a:r>
            <a:rPr kumimoji="1" lang="ja-JP" altLang="en-US" sz="1400">
              <a:latin typeface="ＭＳ ゴシック" pitchFamily="49" charset="-128"/>
              <a:ea typeface="ＭＳ ゴシック" pitchFamily="49" charset="-128"/>
            </a:rPr>
            <a:t>％となった。上水道事業会計及び下水道事業特別会計を除き、実質収支額は横ばいであるが、標準財政規模が減少したこともあり、前年度比では</a:t>
          </a:r>
          <a:r>
            <a:rPr kumimoji="1" lang="en-US" altLang="ja-JP" sz="1400">
              <a:latin typeface="ＭＳ ゴシック" pitchFamily="49" charset="-128"/>
              <a:ea typeface="ＭＳ ゴシック" pitchFamily="49" charset="-128"/>
            </a:rPr>
            <a:t>6.45</a:t>
          </a:r>
          <a:r>
            <a:rPr kumimoji="1" lang="ja-JP" altLang="en-US" sz="1400">
              <a:latin typeface="ＭＳ ゴシック" pitchFamily="49" charset="-128"/>
              <a:ea typeface="ＭＳ ゴシック" pitchFamily="49" charset="-128"/>
            </a:rPr>
            <a:t>ポイント上昇している。</a:t>
          </a:r>
        </a:p>
        <a:p>
          <a:r>
            <a:rPr kumimoji="1" lang="ja-JP" altLang="en-US" sz="1400">
              <a:latin typeface="ＭＳ ゴシック" pitchFamily="49" charset="-128"/>
              <a:ea typeface="ＭＳ ゴシック" pitchFamily="49" charset="-128"/>
            </a:rPr>
            <a:t>　工業団地特別会計においては、販売用土地等の時価評価額に変動があり、連結実質黒字額は増加している。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福島県鏡石町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債務負担行為に基づく支出額については、県営高久田地区経営体育成基盤整備事業に係る支出により増加に転じた。また、元利償還金については令和元年東日本台風に起因した補助災害復旧事業債等の元金償還が開始されるなど増加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加えて、一部事務組合の地方債残高増加に伴い、組合等が起こした地方債の元利償還金に対する負担金等も増加傾向にあり、実質公債費比率の分子額も増加していくことが見込まれるため、今後も引き続き財政健全化に努めていく。</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満期一括償還地方債を利用していない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福島県鏡石町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債務負担行為に基づく支出予定額については、国営土地改良事業に対する支払額の償還により減少してきていたが、県営高久田地区経営体育成基盤整備事業の新規設定により増加に転じた。また、一部事務組合の地方債残高増加に伴い組合等負担等見込額も増加したことで、将来負担額は増加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充当可能財源等については、健康福祉センター建設事業に係る繰入により充当可能基金が減少したこと等により減少となった。</a:t>
          </a:r>
        </a:p>
        <a:p>
          <a:r>
            <a:rPr kumimoji="1" lang="ja-JP" altLang="en-US" sz="1400">
              <a:latin typeface="ＭＳ ゴシック" pitchFamily="49" charset="-128"/>
              <a:ea typeface="ＭＳ ゴシック" pitchFamily="49" charset="-128"/>
            </a:rPr>
            <a:t>　今後も、新規事業を行う場合は、交付税算入率の高い方法を選択する等により基準財政需要額算入見込額を増加させることや新規の地方債の借入れを抑制するなど、将来負担の軽減に努めていく。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福島県鏡石町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健康福祉センター建設事業に対する財源として、福祉基金及び役場庁舎等新築事業基金を取り崩したが、今後の新都市整備事業等の財源として、特定目的基金への積立も行った。その他、財源調整に伴う財政調整基金の取り崩しを行ったことにより、基金全体としては、前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財政調整基金については、標準財政規模の１０％以上を保ちつつ、老朽化した公共施設の更新整備や今後必要となる事業の財源として個々の特定目的基金への積立も行っていく。</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役場庁舎等新築事業基金：鏡石町役場庁舎及び健康福祉施設の施設整備の財源に充てる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牧場の朝スポーツ文化振興基金：スポーツの振興に要する経費、町内のスポーツ文化団体及び人材育成に要する経費、郷土文化の保存に要する経費に充てる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文教施設維持整備基金：文教施設の維持管理及び改築等に要する経費に充てる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鏡石駅東第１土地区画整理事業保留地処分基金：鏡石駅東第１土地区画整理事業における保留地の売却代金を適正に管理し、処分金を事業の費用に充てる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新都市整備事業基金：新都市整備事業に伴う関連公共公益施設等を整備、新都市整備事業に係る町債の償還及び利息の支払</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役場庁舎等新築事業基金：条例の規定に基づき、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百万円を積み立てたが、健康福祉センター建設等のため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牧場の朝スポーツ文化振興基金：今後の施設整備等に備えて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新都市整備事業基金：今後の新都市整備事業に備えて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役場庁庁舎等新築事業基金：健康福祉センター建設のため、取り崩す予定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牧場の朝スポーツ文化振興基金：老朽化した鳥見山陸上競技場管理事務所改修のため、取り崩す予定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文教施設維持整備基金：教育施設の維持管理のため、取り崩す予定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鏡石駅東第１土地区画整理事業保留地処分基金：区画整理事業推進のため、取り崩す予定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新都市整備事業基金：新都市整備事業に伴う関連公共公益施設等を整備のため、取り崩す予定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令和４年度は決算剰余金において基金積み立ての財源が確保できず、年度内の財源調整のため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標準財政規模の１０％以上は確保しつつ、災害への備え等のため、必要な額を積み立てていく。</a:t>
          </a: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今後の地方償還に備え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少しずつ積立を行い、今後の支出に備えていく。</a:t>
          </a: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81</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82</v>
      </c>
      <c r="C2" s="182"/>
      <c r="D2" s="183"/>
    </row>
    <row r="3" spans="1:119" ht="18.75" customHeight="1" thickBot="1" x14ac:dyDescent="0.2">
      <c r="A3" s="181"/>
      <c r="B3" s="592" t="s">
        <v>83</v>
      </c>
      <c r="C3" s="593"/>
      <c r="D3" s="593"/>
      <c r="E3" s="594"/>
      <c r="F3" s="594"/>
      <c r="G3" s="594"/>
      <c r="H3" s="594"/>
      <c r="I3" s="594"/>
      <c r="J3" s="594"/>
      <c r="K3" s="594"/>
      <c r="L3" s="594" t="s">
        <v>84</v>
      </c>
      <c r="M3" s="594"/>
      <c r="N3" s="594"/>
      <c r="O3" s="594"/>
      <c r="P3" s="594"/>
      <c r="Q3" s="594"/>
      <c r="R3" s="597"/>
      <c r="S3" s="597"/>
      <c r="T3" s="597"/>
      <c r="U3" s="597"/>
      <c r="V3" s="598"/>
      <c r="W3" s="488" t="s">
        <v>85</v>
      </c>
      <c r="X3" s="489"/>
      <c r="Y3" s="489"/>
      <c r="Z3" s="489"/>
      <c r="AA3" s="489"/>
      <c r="AB3" s="593"/>
      <c r="AC3" s="597" t="s">
        <v>86</v>
      </c>
      <c r="AD3" s="489"/>
      <c r="AE3" s="489"/>
      <c r="AF3" s="489"/>
      <c r="AG3" s="489"/>
      <c r="AH3" s="489"/>
      <c r="AI3" s="489"/>
      <c r="AJ3" s="489"/>
      <c r="AK3" s="489"/>
      <c r="AL3" s="559"/>
      <c r="AM3" s="488" t="s">
        <v>87</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88</v>
      </c>
      <c r="BO3" s="489"/>
      <c r="BP3" s="489"/>
      <c r="BQ3" s="489"/>
      <c r="BR3" s="489"/>
      <c r="BS3" s="489"/>
      <c r="BT3" s="489"/>
      <c r="BU3" s="559"/>
      <c r="BV3" s="488" t="s">
        <v>89</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90</v>
      </c>
      <c r="CU3" s="489"/>
      <c r="CV3" s="489"/>
      <c r="CW3" s="489"/>
      <c r="CX3" s="489"/>
      <c r="CY3" s="489"/>
      <c r="CZ3" s="489"/>
      <c r="DA3" s="559"/>
      <c r="DB3" s="488" t="s">
        <v>91</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92</v>
      </c>
      <c r="AZ4" s="446"/>
      <c r="BA4" s="446"/>
      <c r="BB4" s="446"/>
      <c r="BC4" s="446"/>
      <c r="BD4" s="446"/>
      <c r="BE4" s="446"/>
      <c r="BF4" s="446"/>
      <c r="BG4" s="446"/>
      <c r="BH4" s="446"/>
      <c r="BI4" s="446"/>
      <c r="BJ4" s="446"/>
      <c r="BK4" s="446"/>
      <c r="BL4" s="446"/>
      <c r="BM4" s="447"/>
      <c r="BN4" s="448">
        <v>7026172</v>
      </c>
      <c r="BO4" s="449"/>
      <c r="BP4" s="449"/>
      <c r="BQ4" s="449"/>
      <c r="BR4" s="449"/>
      <c r="BS4" s="449"/>
      <c r="BT4" s="449"/>
      <c r="BU4" s="450"/>
      <c r="BV4" s="448">
        <v>7602904</v>
      </c>
      <c r="BW4" s="449"/>
      <c r="BX4" s="449"/>
      <c r="BY4" s="449"/>
      <c r="BZ4" s="449"/>
      <c r="CA4" s="449"/>
      <c r="CB4" s="449"/>
      <c r="CC4" s="450"/>
      <c r="CD4" s="585" t="s">
        <v>93</v>
      </c>
      <c r="CE4" s="586"/>
      <c r="CF4" s="586"/>
      <c r="CG4" s="586"/>
      <c r="CH4" s="586"/>
      <c r="CI4" s="586"/>
      <c r="CJ4" s="586"/>
      <c r="CK4" s="586"/>
      <c r="CL4" s="586"/>
      <c r="CM4" s="586"/>
      <c r="CN4" s="586"/>
      <c r="CO4" s="586"/>
      <c r="CP4" s="586"/>
      <c r="CQ4" s="586"/>
      <c r="CR4" s="586"/>
      <c r="CS4" s="587"/>
      <c r="CT4" s="588">
        <v>4</v>
      </c>
      <c r="CU4" s="589"/>
      <c r="CV4" s="589"/>
      <c r="CW4" s="589"/>
      <c r="CX4" s="589"/>
      <c r="CY4" s="589"/>
      <c r="CZ4" s="589"/>
      <c r="DA4" s="590"/>
      <c r="DB4" s="588">
        <v>3.6</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94</v>
      </c>
      <c r="AN5" s="376"/>
      <c r="AO5" s="376"/>
      <c r="AP5" s="376"/>
      <c r="AQ5" s="376"/>
      <c r="AR5" s="376"/>
      <c r="AS5" s="376"/>
      <c r="AT5" s="377"/>
      <c r="AU5" s="477" t="s">
        <v>95</v>
      </c>
      <c r="AV5" s="478"/>
      <c r="AW5" s="478"/>
      <c r="AX5" s="478"/>
      <c r="AY5" s="433" t="s">
        <v>96</v>
      </c>
      <c r="AZ5" s="434"/>
      <c r="BA5" s="434"/>
      <c r="BB5" s="434"/>
      <c r="BC5" s="434"/>
      <c r="BD5" s="434"/>
      <c r="BE5" s="434"/>
      <c r="BF5" s="434"/>
      <c r="BG5" s="434"/>
      <c r="BH5" s="434"/>
      <c r="BI5" s="434"/>
      <c r="BJ5" s="434"/>
      <c r="BK5" s="434"/>
      <c r="BL5" s="434"/>
      <c r="BM5" s="435"/>
      <c r="BN5" s="419">
        <v>6715550</v>
      </c>
      <c r="BO5" s="420"/>
      <c r="BP5" s="420"/>
      <c r="BQ5" s="420"/>
      <c r="BR5" s="420"/>
      <c r="BS5" s="420"/>
      <c r="BT5" s="420"/>
      <c r="BU5" s="421"/>
      <c r="BV5" s="419">
        <v>7445299</v>
      </c>
      <c r="BW5" s="420"/>
      <c r="BX5" s="420"/>
      <c r="BY5" s="420"/>
      <c r="BZ5" s="420"/>
      <c r="CA5" s="420"/>
      <c r="CB5" s="420"/>
      <c r="CC5" s="421"/>
      <c r="CD5" s="459" t="s">
        <v>97</v>
      </c>
      <c r="CE5" s="379"/>
      <c r="CF5" s="379"/>
      <c r="CG5" s="379"/>
      <c r="CH5" s="379"/>
      <c r="CI5" s="379"/>
      <c r="CJ5" s="379"/>
      <c r="CK5" s="379"/>
      <c r="CL5" s="379"/>
      <c r="CM5" s="379"/>
      <c r="CN5" s="379"/>
      <c r="CO5" s="379"/>
      <c r="CP5" s="379"/>
      <c r="CQ5" s="379"/>
      <c r="CR5" s="379"/>
      <c r="CS5" s="460"/>
      <c r="CT5" s="416">
        <v>84.3</v>
      </c>
      <c r="CU5" s="417"/>
      <c r="CV5" s="417"/>
      <c r="CW5" s="417"/>
      <c r="CX5" s="417"/>
      <c r="CY5" s="417"/>
      <c r="CZ5" s="417"/>
      <c r="DA5" s="418"/>
      <c r="DB5" s="416">
        <v>81.900000000000006</v>
      </c>
      <c r="DC5" s="417"/>
      <c r="DD5" s="417"/>
      <c r="DE5" s="417"/>
      <c r="DF5" s="417"/>
      <c r="DG5" s="417"/>
      <c r="DH5" s="417"/>
      <c r="DI5" s="418"/>
    </row>
    <row r="6" spans="1:119" ht="18.75" customHeight="1" x14ac:dyDescent="0.15">
      <c r="A6" s="181"/>
      <c r="B6" s="565" t="s">
        <v>98</v>
      </c>
      <c r="C6" s="406"/>
      <c r="D6" s="406"/>
      <c r="E6" s="566"/>
      <c r="F6" s="566"/>
      <c r="G6" s="566"/>
      <c r="H6" s="566"/>
      <c r="I6" s="566"/>
      <c r="J6" s="566"/>
      <c r="K6" s="566"/>
      <c r="L6" s="566" t="s">
        <v>99</v>
      </c>
      <c r="M6" s="566"/>
      <c r="N6" s="566"/>
      <c r="O6" s="566"/>
      <c r="P6" s="566"/>
      <c r="Q6" s="566"/>
      <c r="R6" s="404"/>
      <c r="S6" s="404"/>
      <c r="T6" s="404"/>
      <c r="U6" s="404"/>
      <c r="V6" s="572"/>
      <c r="W6" s="509" t="s">
        <v>100</v>
      </c>
      <c r="X6" s="405"/>
      <c r="Y6" s="405"/>
      <c r="Z6" s="405"/>
      <c r="AA6" s="405"/>
      <c r="AB6" s="406"/>
      <c r="AC6" s="577" t="s">
        <v>101</v>
      </c>
      <c r="AD6" s="578"/>
      <c r="AE6" s="578"/>
      <c r="AF6" s="578"/>
      <c r="AG6" s="578"/>
      <c r="AH6" s="578"/>
      <c r="AI6" s="578"/>
      <c r="AJ6" s="578"/>
      <c r="AK6" s="578"/>
      <c r="AL6" s="579"/>
      <c r="AM6" s="476" t="s">
        <v>102</v>
      </c>
      <c r="AN6" s="376"/>
      <c r="AO6" s="376"/>
      <c r="AP6" s="376"/>
      <c r="AQ6" s="376"/>
      <c r="AR6" s="376"/>
      <c r="AS6" s="376"/>
      <c r="AT6" s="377"/>
      <c r="AU6" s="477" t="s">
        <v>95</v>
      </c>
      <c r="AV6" s="478"/>
      <c r="AW6" s="478"/>
      <c r="AX6" s="478"/>
      <c r="AY6" s="433" t="s">
        <v>103</v>
      </c>
      <c r="AZ6" s="434"/>
      <c r="BA6" s="434"/>
      <c r="BB6" s="434"/>
      <c r="BC6" s="434"/>
      <c r="BD6" s="434"/>
      <c r="BE6" s="434"/>
      <c r="BF6" s="434"/>
      <c r="BG6" s="434"/>
      <c r="BH6" s="434"/>
      <c r="BI6" s="434"/>
      <c r="BJ6" s="434"/>
      <c r="BK6" s="434"/>
      <c r="BL6" s="434"/>
      <c r="BM6" s="435"/>
      <c r="BN6" s="419">
        <v>310622</v>
      </c>
      <c r="BO6" s="420"/>
      <c r="BP6" s="420"/>
      <c r="BQ6" s="420"/>
      <c r="BR6" s="420"/>
      <c r="BS6" s="420"/>
      <c r="BT6" s="420"/>
      <c r="BU6" s="421"/>
      <c r="BV6" s="419">
        <v>157605</v>
      </c>
      <c r="BW6" s="420"/>
      <c r="BX6" s="420"/>
      <c r="BY6" s="420"/>
      <c r="BZ6" s="420"/>
      <c r="CA6" s="420"/>
      <c r="CB6" s="420"/>
      <c r="CC6" s="421"/>
      <c r="CD6" s="459" t="s">
        <v>104</v>
      </c>
      <c r="CE6" s="379"/>
      <c r="CF6" s="379"/>
      <c r="CG6" s="379"/>
      <c r="CH6" s="379"/>
      <c r="CI6" s="379"/>
      <c r="CJ6" s="379"/>
      <c r="CK6" s="379"/>
      <c r="CL6" s="379"/>
      <c r="CM6" s="379"/>
      <c r="CN6" s="379"/>
      <c r="CO6" s="379"/>
      <c r="CP6" s="379"/>
      <c r="CQ6" s="379"/>
      <c r="CR6" s="379"/>
      <c r="CS6" s="460"/>
      <c r="CT6" s="562">
        <v>86</v>
      </c>
      <c r="CU6" s="563"/>
      <c r="CV6" s="563"/>
      <c r="CW6" s="563"/>
      <c r="CX6" s="563"/>
      <c r="CY6" s="563"/>
      <c r="CZ6" s="563"/>
      <c r="DA6" s="564"/>
      <c r="DB6" s="562">
        <v>87.8</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105</v>
      </c>
      <c r="AN7" s="376"/>
      <c r="AO7" s="376"/>
      <c r="AP7" s="376"/>
      <c r="AQ7" s="376"/>
      <c r="AR7" s="376"/>
      <c r="AS7" s="376"/>
      <c r="AT7" s="377"/>
      <c r="AU7" s="477" t="s">
        <v>95</v>
      </c>
      <c r="AV7" s="478"/>
      <c r="AW7" s="478"/>
      <c r="AX7" s="478"/>
      <c r="AY7" s="433" t="s">
        <v>106</v>
      </c>
      <c r="AZ7" s="434"/>
      <c r="BA7" s="434"/>
      <c r="BB7" s="434"/>
      <c r="BC7" s="434"/>
      <c r="BD7" s="434"/>
      <c r="BE7" s="434"/>
      <c r="BF7" s="434"/>
      <c r="BG7" s="434"/>
      <c r="BH7" s="434"/>
      <c r="BI7" s="434"/>
      <c r="BJ7" s="434"/>
      <c r="BK7" s="434"/>
      <c r="BL7" s="434"/>
      <c r="BM7" s="435"/>
      <c r="BN7" s="419">
        <v>169251</v>
      </c>
      <c r="BO7" s="420"/>
      <c r="BP7" s="420"/>
      <c r="BQ7" s="420"/>
      <c r="BR7" s="420"/>
      <c r="BS7" s="420"/>
      <c r="BT7" s="420"/>
      <c r="BU7" s="421"/>
      <c r="BV7" s="419">
        <v>30358</v>
      </c>
      <c r="BW7" s="420"/>
      <c r="BX7" s="420"/>
      <c r="BY7" s="420"/>
      <c r="BZ7" s="420"/>
      <c r="CA7" s="420"/>
      <c r="CB7" s="420"/>
      <c r="CC7" s="421"/>
      <c r="CD7" s="459" t="s">
        <v>107</v>
      </c>
      <c r="CE7" s="379"/>
      <c r="CF7" s="379"/>
      <c r="CG7" s="379"/>
      <c r="CH7" s="379"/>
      <c r="CI7" s="379"/>
      <c r="CJ7" s="379"/>
      <c r="CK7" s="379"/>
      <c r="CL7" s="379"/>
      <c r="CM7" s="379"/>
      <c r="CN7" s="379"/>
      <c r="CO7" s="379"/>
      <c r="CP7" s="379"/>
      <c r="CQ7" s="379"/>
      <c r="CR7" s="379"/>
      <c r="CS7" s="460"/>
      <c r="CT7" s="419">
        <v>3571224</v>
      </c>
      <c r="CU7" s="420"/>
      <c r="CV7" s="420"/>
      <c r="CW7" s="420"/>
      <c r="CX7" s="420"/>
      <c r="CY7" s="420"/>
      <c r="CZ7" s="420"/>
      <c r="DA7" s="421"/>
      <c r="DB7" s="419">
        <v>3574868</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108</v>
      </c>
      <c r="AN8" s="376"/>
      <c r="AO8" s="376"/>
      <c r="AP8" s="376"/>
      <c r="AQ8" s="376"/>
      <c r="AR8" s="376"/>
      <c r="AS8" s="376"/>
      <c r="AT8" s="377"/>
      <c r="AU8" s="477" t="s">
        <v>95</v>
      </c>
      <c r="AV8" s="478"/>
      <c r="AW8" s="478"/>
      <c r="AX8" s="478"/>
      <c r="AY8" s="433" t="s">
        <v>109</v>
      </c>
      <c r="AZ8" s="434"/>
      <c r="BA8" s="434"/>
      <c r="BB8" s="434"/>
      <c r="BC8" s="434"/>
      <c r="BD8" s="434"/>
      <c r="BE8" s="434"/>
      <c r="BF8" s="434"/>
      <c r="BG8" s="434"/>
      <c r="BH8" s="434"/>
      <c r="BI8" s="434"/>
      <c r="BJ8" s="434"/>
      <c r="BK8" s="434"/>
      <c r="BL8" s="434"/>
      <c r="BM8" s="435"/>
      <c r="BN8" s="419">
        <v>141371</v>
      </c>
      <c r="BO8" s="420"/>
      <c r="BP8" s="420"/>
      <c r="BQ8" s="420"/>
      <c r="BR8" s="420"/>
      <c r="BS8" s="420"/>
      <c r="BT8" s="420"/>
      <c r="BU8" s="421"/>
      <c r="BV8" s="419">
        <v>127247</v>
      </c>
      <c r="BW8" s="420"/>
      <c r="BX8" s="420"/>
      <c r="BY8" s="420"/>
      <c r="BZ8" s="420"/>
      <c r="CA8" s="420"/>
      <c r="CB8" s="420"/>
      <c r="CC8" s="421"/>
      <c r="CD8" s="459" t="s">
        <v>110</v>
      </c>
      <c r="CE8" s="379"/>
      <c r="CF8" s="379"/>
      <c r="CG8" s="379"/>
      <c r="CH8" s="379"/>
      <c r="CI8" s="379"/>
      <c r="CJ8" s="379"/>
      <c r="CK8" s="379"/>
      <c r="CL8" s="379"/>
      <c r="CM8" s="379"/>
      <c r="CN8" s="379"/>
      <c r="CO8" s="379"/>
      <c r="CP8" s="379"/>
      <c r="CQ8" s="379"/>
      <c r="CR8" s="379"/>
      <c r="CS8" s="460"/>
      <c r="CT8" s="522">
        <v>0.57999999999999996</v>
      </c>
      <c r="CU8" s="523"/>
      <c r="CV8" s="523"/>
      <c r="CW8" s="523"/>
      <c r="CX8" s="523"/>
      <c r="CY8" s="523"/>
      <c r="CZ8" s="523"/>
      <c r="DA8" s="524"/>
      <c r="DB8" s="522">
        <v>0.6</v>
      </c>
      <c r="DC8" s="523"/>
      <c r="DD8" s="523"/>
      <c r="DE8" s="523"/>
      <c r="DF8" s="523"/>
      <c r="DG8" s="523"/>
      <c r="DH8" s="523"/>
      <c r="DI8" s="524"/>
    </row>
    <row r="9" spans="1:119" ht="18.75" customHeight="1" thickBot="1" x14ac:dyDescent="0.2">
      <c r="A9" s="181"/>
      <c r="B9" s="551" t="s">
        <v>111</v>
      </c>
      <c r="C9" s="552"/>
      <c r="D9" s="552"/>
      <c r="E9" s="552"/>
      <c r="F9" s="552"/>
      <c r="G9" s="552"/>
      <c r="H9" s="552"/>
      <c r="I9" s="552"/>
      <c r="J9" s="552"/>
      <c r="K9" s="470"/>
      <c r="L9" s="553" t="s">
        <v>112</v>
      </c>
      <c r="M9" s="554"/>
      <c r="N9" s="554"/>
      <c r="O9" s="554"/>
      <c r="P9" s="554"/>
      <c r="Q9" s="555"/>
      <c r="R9" s="556">
        <v>12318</v>
      </c>
      <c r="S9" s="557"/>
      <c r="T9" s="557"/>
      <c r="U9" s="557"/>
      <c r="V9" s="558"/>
      <c r="W9" s="488" t="s">
        <v>113</v>
      </c>
      <c r="X9" s="489"/>
      <c r="Y9" s="489"/>
      <c r="Z9" s="489"/>
      <c r="AA9" s="489"/>
      <c r="AB9" s="489"/>
      <c r="AC9" s="489"/>
      <c r="AD9" s="489"/>
      <c r="AE9" s="489"/>
      <c r="AF9" s="489"/>
      <c r="AG9" s="489"/>
      <c r="AH9" s="489"/>
      <c r="AI9" s="489"/>
      <c r="AJ9" s="489"/>
      <c r="AK9" s="489"/>
      <c r="AL9" s="559"/>
      <c r="AM9" s="476" t="s">
        <v>114</v>
      </c>
      <c r="AN9" s="376"/>
      <c r="AO9" s="376"/>
      <c r="AP9" s="376"/>
      <c r="AQ9" s="376"/>
      <c r="AR9" s="376"/>
      <c r="AS9" s="376"/>
      <c r="AT9" s="377"/>
      <c r="AU9" s="477" t="s">
        <v>115</v>
      </c>
      <c r="AV9" s="478"/>
      <c r="AW9" s="478"/>
      <c r="AX9" s="478"/>
      <c r="AY9" s="433" t="s">
        <v>116</v>
      </c>
      <c r="AZ9" s="434"/>
      <c r="BA9" s="434"/>
      <c r="BB9" s="434"/>
      <c r="BC9" s="434"/>
      <c r="BD9" s="434"/>
      <c r="BE9" s="434"/>
      <c r="BF9" s="434"/>
      <c r="BG9" s="434"/>
      <c r="BH9" s="434"/>
      <c r="BI9" s="434"/>
      <c r="BJ9" s="434"/>
      <c r="BK9" s="434"/>
      <c r="BL9" s="434"/>
      <c r="BM9" s="435"/>
      <c r="BN9" s="419">
        <v>14124</v>
      </c>
      <c r="BO9" s="420"/>
      <c r="BP9" s="420"/>
      <c r="BQ9" s="420"/>
      <c r="BR9" s="420"/>
      <c r="BS9" s="420"/>
      <c r="BT9" s="420"/>
      <c r="BU9" s="421"/>
      <c r="BV9" s="419">
        <v>-54350</v>
      </c>
      <c r="BW9" s="420"/>
      <c r="BX9" s="420"/>
      <c r="BY9" s="420"/>
      <c r="BZ9" s="420"/>
      <c r="CA9" s="420"/>
      <c r="CB9" s="420"/>
      <c r="CC9" s="421"/>
      <c r="CD9" s="459" t="s">
        <v>117</v>
      </c>
      <c r="CE9" s="379"/>
      <c r="CF9" s="379"/>
      <c r="CG9" s="379"/>
      <c r="CH9" s="379"/>
      <c r="CI9" s="379"/>
      <c r="CJ9" s="379"/>
      <c r="CK9" s="379"/>
      <c r="CL9" s="379"/>
      <c r="CM9" s="379"/>
      <c r="CN9" s="379"/>
      <c r="CO9" s="379"/>
      <c r="CP9" s="379"/>
      <c r="CQ9" s="379"/>
      <c r="CR9" s="379"/>
      <c r="CS9" s="460"/>
      <c r="CT9" s="416">
        <v>9.6999999999999993</v>
      </c>
      <c r="CU9" s="417"/>
      <c r="CV9" s="417"/>
      <c r="CW9" s="417"/>
      <c r="CX9" s="417"/>
      <c r="CY9" s="417"/>
      <c r="CZ9" s="417"/>
      <c r="DA9" s="418"/>
      <c r="DB9" s="416">
        <v>9.6</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118</v>
      </c>
      <c r="M10" s="376"/>
      <c r="N10" s="376"/>
      <c r="O10" s="376"/>
      <c r="P10" s="376"/>
      <c r="Q10" s="377"/>
      <c r="R10" s="372">
        <v>12486</v>
      </c>
      <c r="S10" s="373"/>
      <c r="T10" s="373"/>
      <c r="U10" s="373"/>
      <c r="V10" s="432"/>
      <c r="W10" s="560"/>
      <c r="X10" s="370"/>
      <c r="Y10" s="370"/>
      <c r="Z10" s="370"/>
      <c r="AA10" s="370"/>
      <c r="AB10" s="370"/>
      <c r="AC10" s="370"/>
      <c r="AD10" s="370"/>
      <c r="AE10" s="370"/>
      <c r="AF10" s="370"/>
      <c r="AG10" s="370"/>
      <c r="AH10" s="370"/>
      <c r="AI10" s="370"/>
      <c r="AJ10" s="370"/>
      <c r="AK10" s="370"/>
      <c r="AL10" s="561"/>
      <c r="AM10" s="476" t="s">
        <v>119</v>
      </c>
      <c r="AN10" s="376"/>
      <c r="AO10" s="376"/>
      <c r="AP10" s="376"/>
      <c r="AQ10" s="376"/>
      <c r="AR10" s="376"/>
      <c r="AS10" s="376"/>
      <c r="AT10" s="377"/>
      <c r="AU10" s="477" t="s">
        <v>120</v>
      </c>
      <c r="AV10" s="478"/>
      <c r="AW10" s="478"/>
      <c r="AX10" s="478"/>
      <c r="AY10" s="433" t="s">
        <v>121</v>
      </c>
      <c r="AZ10" s="434"/>
      <c r="BA10" s="434"/>
      <c r="BB10" s="434"/>
      <c r="BC10" s="434"/>
      <c r="BD10" s="434"/>
      <c r="BE10" s="434"/>
      <c r="BF10" s="434"/>
      <c r="BG10" s="434"/>
      <c r="BH10" s="434"/>
      <c r="BI10" s="434"/>
      <c r="BJ10" s="434"/>
      <c r="BK10" s="434"/>
      <c r="BL10" s="434"/>
      <c r="BM10" s="435"/>
      <c r="BN10" s="419">
        <v>63029</v>
      </c>
      <c r="BO10" s="420"/>
      <c r="BP10" s="420"/>
      <c r="BQ10" s="420"/>
      <c r="BR10" s="420"/>
      <c r="BS10" s="420"/>
      <c r="BT10" s="420"/>
      <c r="BU10" s="421"/>
      <c r="BV10" s="419">
        <v>90222</v>
      </c>
      <c r="BW10" s="420"/>
      <c r="BX10" s="420"/>
      <c r="BY10" s="420"/>
      <c r="BZ10" s="420"/>
      <c r="CA10" s="420"/>
      <c r="CB10" s="420"/>
      <c r="CC10" s="421"/>
      <c r="CD10" s="184" t="s">
        <v>122</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123</v>
      </c>
      <c r="M11" s="381"/>
      <c r="N11" s="381"/>
      <c r="O11" s="381"/>
      <c r="P11" s="381"/>
      <c r="Q11" s="382"/>
      <c r="R11" s="548" t="s">
        <v>124</v>
      </c>
      <c r="S11" s="549"/>
      <c r="T11" s="549"/>
      <c r="U11" s="549"/>
      <c r="V11" s="550"/>
      <c r="W11" s="560"/>
      <c r="X11" s="370"/>
      <c r="Y11" s="370"/>
      <c r="Z11" s="370"/>
      <c r="AA11" s="370"/>
      <c r="AB11" s="370"/>
      <c r="AC11" s="370"/>
      <c r="AD11" s="370"/>
      <c r="AE11" s="370"/>
      <c r="AF11" s="370"/>
      <c r="AG11" s="370"/>
      <c r="AH11" s="370"/>
      <c r="AI11" s="370"/>
      <c r="AJ11" s="370"/>
      <c r="AK11" s="370"/>
      <c r="AL11" s="561"/>
      <c r="AM11" s="476" t="s">
        <v>125</v>
      </c>
      <c r="AN11" s="376"/>
      <c r="AO11" s="376"/>
      <c r="AP11" s="376"/>
      <c r="AQ11" s="376"/>
      <c r="AR11" s="376"/>
      <c r="AS11" s="376"/>
      <c r="AT11" s="377"/>
      <c r="AU11" s="477" t="s">
        <v>95</v>
      </c>
      <c r="AV11" s="478"/>
      <c r="AW11" s="478"/>
      <c r="AX11" s="478"/>
      <c r="AY11" s="433" t="s">
        <v>126</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127</v>
      </c>
      <c r="CE11" s="379"/>
      <c r="CF11" s="379"/>
      <c r="CG11" s="379"/>
      <c r="CH11" s="379"/>
      <c r="CI11" s="379"/>
      <c r="CJ11" s="379"/>
      <c r="CK11" s="379"/>
      <c r="CL11" s="379"/>
      <c r="CM11" s="379"/>
      <c r="CN11" s="379"/>
      <c r="CO11" s="379"/>
      <c r="CP11" s="379"/>
      <c r="CQ11" s="379"/>
      <c r="CR11" s="379"/>
      <c r="CS11" s="460"/>
      <c r="CT11" s="522" t="s">
        <v>128</v>
      </c>
      <c r="CU11" s="523"/>
      <c r="CV11" s="523"/>
      <c r="CW11" s="523"/>
      <c r="CX11" s="523"/>
      <c r="CY11" s="523"/>
      <c r="CZ11" s="523"/>
      <c r="DA11" s="524"/>
      <c r="DB11" s="522" t="s">
        <v>129</v>
      </c>
      <c r="DC11" s="523"/>
      <c r="DD11" s="523"/>
      <c r="DE11" s="523"/>
      <c r="DF11" s="523"/>
      <c r="DG11" s="523"/>
      <c r="DH11" s="523"/>
      <c r="DI11" s="524"/>
    </row>
    <row r="12" spans="1:119" ht="18.75" customHeight="1" x14ac:dyDescent="0.15">
      <c r="A12" s="181"/>
      <c r="B12" s="525" t="s">
        <v>130</v>
      </c>
      <c r="C12" s="526"/>
      <c r="D12" s="526"/>
      <c r="E12" s="526"/>
      <c r="F12" s="526"/>
      <c r="G12" s="526"/>
      <c r="H12" s="526"/>
      <c r="I12" s="526"/>
      <c r="J12" s="526"/>
      <c r="K12" s="527"/>
      <c r="L12" s="534" t="s">
        <v>131</v>
      </c>
      <c r="M12" s="535"/>
      <c r="N12" s="535"/>
      <c r="O12" s="535"/>
      <c r="P12" s="535"/>
      <c r="Q12" s="536"/>
      <c r="R12" s="537">
        <v>12531</v>
      </c>
      <c r="S12" s="538"/>
      <c r="T12" s="538"/>
      <c r="U12" s="538"/>
      <c r="V12" s="539"/>
      <c r="W12" s="540" t="s">
        <v>1</v>
      </c>
      <c r="X12" s="478"/>
      <c r="Y12" s="478"/>
      <c r="Z12" s="478"/>
      <c r="AA12" s="478"/>
      <c r="AB12" s="541"/>
      <c r="AC12" s="542" t="s">
        <v>132</v>
      </c>
      <c r="AD12" s="543"/>
      <c r="AE12" s="543"/>
      <c r="AF12" s="543"/>
      <c r="AG12" s="544"/>
      <c r="AH12" s="542" t="s">
        <v>133</v>
      </c>
      <c r="AI12" s="543"/>
      <c r="AJ12" s="543"/>
      <c r="AK12" s="543"/>
      <c r="AL12" s="545"/>
      <c r="AM12" s="476" t="s">
        <v>134</v>
      </c>
      <c r="AN12" s="376"/>
      <c r="AO12" s="376"/>
      <c r="AP12" s="376"/>
      <c r="AQ12" s="376"/>
      <c r="AR12" s="376"/>
      <c r="AS12" s="376"/>
      <c r="AT12" s="377"/>
      <c r="AU12" s="477" t="s">
        <v>135</v>
      </c>
      <c r="AV12" s="478"/>
      <c r="AW12" s="478"/>
      <c r="AX12" s="478"/>
      <c r="AY12" s="433" t="s">
        <v>136</v>
      </c>
      <c r="AZ12" s="434"/>
      <c r="BA12" s="434"/>
      <c r="BB12" s="434"/>
      <c r="BC12" s="434"/>
      <c r="BD12" s="434"/>
      <c r="BE12" s="434"/>
      <c r="BF12" s="434"/>
      <c r="BG12" s="434"/>
      <c r="BH12" s="434"/>
      <c r="BI12" s="434"/>
      <c r="BJ12" s="434"/>
      <c r="BK12" s="434"/>
      <c r="BL12" s="434"/>
      <c r="BM12" s="435"/>
      <c r="BN12" s="419">
        <v>155343</v>
      </c>
      <c r="BO12" s="420"/>
      <c r="BP12" s="420"/>
      <c r="BQ12" s="420"/>
      <c r="BR12" s="420"/>
      <c r="BS12" s="420"/>
      <c r="BT12" s="420"/>
      <c r="BU12" s="421"/>
      <c r="BV12" s="419">
        <v>17255</v>
      </c>
      <c r="BW12" s="420"/>
      <c r="BX12" s="420"/>
      <c r="BY12" s="420"/>
      <c r="BZ12" s="420"/>
      <c r="CA12" s="420"/>
      <c r="CB12" s="420"/>
      <c r="CC12" s="421"/>
      <c r="CD12" s="459" t="s">
        <v>137</v>
      </c>
      <c r="CE12" s="379"/>
      <c r="CF12" s="379"/>
      <c r="CG12" s="379"/>
      <c r="CH12" s="379"/>
      <c r="CI12" s="379"/>
      <c r="CJ12" s="379"/>
      <c r="CK12" s="379"/>
      <c r="CL12" s="379"/>
      <c r="CM12" s="379"/>
      <c r="CN12" s="379"/>
      <c r="CO12" s="379"/>
      <c r="CP12" s="379"/>
      <c r="CQ12" s="379"/>
      <c r="CR12" s="379"/>
      <c r="CS12" s="460"/>
      <c r="CT12" s="522" t="s">
        <v>129</v>
      </c>
      <c r="CU12" s="523"/>
      <c r="CV12" s="523"/>
      <c r="CW12" s="523"/>
      <c r="CX12" s="523"/>
      <c r="CY12" s="523"/>
      <c r="CZ12" s="523"/>
      <c r="DA12" s="524"/>
      <c r="DB12" s="522" t="s">
        <v>138</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139</v>
      </c>
      <c r="N13" s="504"/>
      <c r="O13" s="504"/>
      <c r="P13" s="504"/>
      <c r="Q13" s="505"/>
      <c r="R13" s="506">
        <v>12467</v>
      </c>
      <c r="S13" s="507"/>
      <c r="T13" s="507"/>
      <c r="U13" s="507"/>
      <c r="V13" s="508"/>
      <c r="W13" s="509" t="s">
        <v>140</v>
      </c>
      <c r="X13" s="405"/>
      <c r="Y13" s="405"/>
      <c r="Z13" s="405"/>
      <c r="AA13" s="405"/>
      <c r="AB13" s="406"/>
      <c r="AC13" s="372">
        <v>546</v>
      </c>
      <c r="AD13" s="373"/>
      <c r="AE13" s="373"/>
      <c r="AF13" s="373"/>
      <c r="AG13" s="374"/>
      <c r="AH13" s="372">
        <v>552</v>
      </c>
      <c r="AI13" s="373"/>
      <c r="AJ13" s="373"/>
      <c r="AK13" s="373"/>
      <c r="AL13" s="432"/>
      <c r="AM13" s="476" t="s">
        <v>141</v>
      </c>
      <c r="AN13" s="376"/>
      <c r="AO13" s="376"/>
      <c r="AP13" s="376"/>
      <c r="AQ13" s="376"/>
      <c r="AR13" s="376"/>
      <c r="AS13" s="376"/>
      <c r="AT13" s="377"/>
      <c r="AU13" s="477" t="s">
        <v>142</v>
      </c>
      <c r="AV13" s="478"/>
      <c r="AW13" s="478"/>
      <c r="AX13" s="478"/>
      <c r="AY13" s="433" t="s">
        <v>143</v>
      </c>
      <c r="AZ13" s="434"/>
      <c r="BA13" s="434"/>
      <c r="BB13" s="434"/>
      <c r="BC13" s="434"/>
      <c r="BD13" s="434"/>
      <c r="BE13" s="434"/>
      <c r="BF13" s="434"/>
      <c r="BG13" s="434"/>
      <c r="BH13" s="434"/>
      <c r="BI13" s="434"/>
      <c r="BJ13" s="434"/>
      <c r="BK13" s="434"/>
      <c r="BL13" s="434"/>
      <c r="BM13" s="435"/>
      <c r="BN13" s="419">
        <v>-78190</v>
      </c>
      <c r="BO13" s="420"/>
      <c r="BP13" s="420"/>
      <c r="BQ13" s="420"/>
      <c r="BR13" s="420"/>
      <c r="BS13" s="420"/>
      <c r="BT13" s="420"/>
      <c r="BU13" s="421"/>
      <c r="BV13" s="419">
        <v>18617</v>
      </c>
      <c r="BW13" s="420"/>
      <c r="BX13" s="420"/>
      <c r="BY13" s="420"/>
      <c r="BZ13" s="420"/>
      <c r="CA13" s="420"/>
      <c r="CB13" s="420"/>
      <c r="CC13" s="421"/>
      <c r="CD13" s="459" t="s">
        <v>144</v>
      </c>
      <c r="CE13" s="379"/>
      <c r="CF13" s="379"/>
      <c r="CG13" s="379"/>
      <c r="CH13" s="379"/>
      <c r="CI13" s="379"/>
      <c r="CJ13" s="379"/>
      <c r="CK13" s="379"/>
      <c r="CL13" s="379"/>
      <c r="CM13" s="379"/>
      <c r="CN13" s="379"/>
      <c r="CO13" s="379"/>
      <c r="CP13" s="379"/>
      <c r="CQ13" s="379"/>
      <c r="CR13" s="379"/>
      <c r="CS13" s="460"/>
      <c r="CT13" s="416">
        <v>9</v>
      </c>
      <c r="CU13" s="417"/>
      <c r="CV13" s="417"/>
      <c r="CW13" s="417"/>
      <c r="CX13" s="417"/>
      <c r="CY13" s="417"/>
      <c r="CZ13" s="417"/>
      <c r="DA13" s="418"/>
      <c r="DB13" s="416">
        <v>8.5</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145</v>
      </c>
      <c r="M14" s="546"/>
      <c r="N14" s="546"/>
      <c r="O14" s="546"/>
      <c r="P14" s="546"/>
      <c r="Q14" s="547"/>
      <c r="R14" s="506">
        <v>12615</v>
      </c>
      <c r="S14" s="507"/>
      <c r="T14" s="507"/>
      <c r="U14" s="507"/>
      <c r="V14" s="508"/>
      <c r="W14" s="510"/>
      <c r="X14" s="408"/>
      <c r="Y14" s="408"/>
      <c r="Z14" s="408"/>
      <c r="AA14" s="408"/>
      <c r="AB14" s="409"/>
      <c r="AC14" s="499">
        <v>9.1999999999999993</v>
      </c>
      <c r="AD14" s="500"/>
      <c r="AE14" s="500"/>
      <c r="AF14" s="500"/>
      <c r="AG14" s="501"/>
      <c r="AH14" s="499">
        <v>8.9</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146</v>
      </c>
      <c r="CE14" s="457"/>
      <c r="CF14" s="457"/>
      <c r="CG14" s="457"/>
      <c r="CH14" s="457"/>
      <c r="CI14" s="457"/>
      <c r="CJ14" s="457"/>
      <c r="CK14" s="457"/>
      <c r="CL14" s="457"/>
      <c r="CM14" s="457"/>
      <c r="CN14" s="457"/>
      <c r="CO14" s="457"/>
      <c r="CP14" s="457"/>
      <c r="CQ14" s="457"/>
      <c r="CR14" s="457"/>
      <c r="CS14" s="458"/>
      <c r="CT14" s="516">
        <v>68.900000000000006</v>
      </c>
      <c r="CU14" s="517"/>
      <c r="CV14" s="517"/>
      <c r="CW14" s="517"/>
      <c r="CX14" s="517"/>
      <c r="CY14" s="517"/>
      <c r="CZ14" s="517"/>
      <c r="DA14" s="518"/>
      <c r="DB14" s="516">
        <v>40.9</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147</v>
      </c>
      <c r="N15" s="504"/>
      <c r="O15" s="504"/>
      <c r="P15" s="504"/>
      <c r="Q15" s="505"/>
      <c r="R15" s="506">
        <v>12556</v>
      </c>
      <c r="S15" s="507"/>
      <c r="T15" s="507"/>
      <c r="U15" s="507"/>
      <c r="V15" s="508"/>
      <c r="W15" s="509" t="s">
        <v>148</v>
      </c>
      <c r="X15" s="405"/>
      <c r="Y15" s="405"/>
      <c r="Z15" s="405"/>
      <c r="AA15" s="405"/>
      <c r="AB15" s="406"/>
      <c r="AC15" s="372">
        <v>2196</v>
      </c>
      <c r="AD15" s="373"/>
      <c r="AE15" s="373"/>
      <c r="AF15" s="373"/>
      <c r="AG15" s="374"/>
      <c r="AH15" s="372">
        <v>2321</v>
      </c>
      <c r="AI15" s="373"/>
      <c r="AJ15" s="373"/>
      <c r="AK15" s="373"/>
      <c r="AL15" s="432"/>
      <c r="AM15" s="476"/>
      <c r="AN15" s="376"/>
      <c r="AO15" s="376"/>
      <c r="AP15" s="376"/>
      <c r="AQ15" s="376"/>
      <c r="AR15" s="376"/>
      <c r="AS15" s="376"/>
      <c r="AT15" s="377"/>
      <c r="AU15" s="477"/>
      <c r="AV15" s="478"/>
      <c r="AW15" s="478"/>
      <c r="AX15" s="478"/>
      <c r="AY15" s="445" t="s">
        <v>149</v>
      </c>
      <c r="AZ15" s="446"/>
      <c r="BA15" s="446"/>
      <c r="BB15" s="446"/>
      <c r="BC15" s="446"/>
      <c r="BD15" s="446"/>
      <c r="BE15" s="446"/>
      <c r="BF15" s="446"/>
      <c r="BG15" s="446"/>
      <c r="BH15" s="446"/>
      <c r="BI15" s="446"/>
      <c r="BJ15" s="446"/>
      <c r="BK15" s="446"/>
      <c r="BL15" s="446"/>
      <c r="BM15" s="447"/>
      <c r="BN15" s="448">
        <v>1729938</v>
      </c>
      <c r="BO15" s="449"/>
      <c r="BP15" s="449"/>
      <c r="BQ15" s="449"/>
      <c r="BR15" s="449"/>
      <c r="BS15" s="449"/>
      <c r="BT15" s="449"/>
      <c r="BU15" s="450"/>
      <c r="BV15" s="448">
        <v>1633259</v>
      </c>
      <c r="BW15" s="449"/>
      <c r="BX15" s="449"/>
      <c r="BY15" s="449"/>
      <c r="BZ15" s="449"/>
      <c r="CA15" s="449"/>
      <c r="CB15" s="449"/>
      <c r="CC15" s="450"/>
      <c r="CD15" s="519" t="s">
        <v>150</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151</v>
      </c>
      <c r="M16" s="494"/>
      <c r="N16" s="494"/>
      <c r="O16" s="494"/>
      <c r="P16" s="494"/>
      <c r="Q16" s="495"/>
      <c r="R16" s="496" t="s">
        <v>152</v>
      </c>
      <c r="S16" s="497"/>
      <c r="T16" s="497"/>
      <c r="U16" s="497"/>
      <c r="V16" s="498"/>
      <c r="W16" s="510"/>
      <c r="X16" s="408"/>
      <c r="Y16" s="408"/>
      <c r="Z16" s="408"/>
      <c r="AA16" s="408"/>
      <c r="AB16" s="409"/>
      <c r="AC16" s="499">
        <v>36.9</v>
      </c>
      <c r="AD16" s="500"/>
      <c r="AE16" s="500"/>
      <c r="AF16" s="500"/>
      <c r="AG16" s="501"/>
      <c r="AH16" s="499">
        <v>37.5</v>
      </c>
      <c r="AI16" s="500"/>
      <c r="AJ16" s="500"/>
      <c r="AK16" s="500"/>
      <c r="AL16" s="502"/>
      <c r="AM16" s="476"/>
      <c r="AN16" s="376"/>
      <c r="AO16" s="376"/>
      <c r="AP16" s="376"/>
      <c r="AQ16" s="376"/>
      <c r="AR16" s="376"/>
      <c r="AS16" s="376"/>
      <c r="AT16" s="377"/>
      <c r="AU16" s="477"/>
      <c r="AV16" s="478"/>
      <c r="AW16" s="478"/>
      <c r="AX16" s="478"/>
      <c r="AY16" s="433" t="s">
        <v>153</v>
      </c>
      <c r="AZ16" s="434"/>
      <c r="BA16" s="434"/>
      <c r="BB16" s="434"/>
      <c r="BC16" s="434"/>
      <c r="BD16" s="434"/>
      <c r="BE16" s="434"/>
      <c r="BF16" s="434"/>
      <c r="BG16" s="434"/>
      <c r="BH16" s="434"/>
      <c r="BI16" s="434"/>
      <c r="BJ16" s="434"/>
      <c r="BK16" s="434"/>
      <c r="BL16" s="434"/>
      <c r="BM16" s="435"/>
      <c r="BN16" s="419">
        <v>3051636</v>
      </c>
      <c r="BO16" s="420"/>
      <c r="BP16" s="420"/>
      <c r="BQ16" s="420"/>
      <c r="BR16" s="420"/>
      <c r="BS16" s="420"/>
      <c r="BT16" s="420"/>
      <c r="BU16" s="421"/>
      <c r="BV16" s="419">
        <v>2912425</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154</v>
      </c>
      <c r="N17" s="513"/>
      <c r="O17" s="513"/>
      <c r="P17" s="513"/>
      <c r="Q17" s="514"/>
      <c r="R17" s="496" t="s">
        <v>155</v>
      </c>
      <c r="S17" s="497"/>
      <c r="T17" s="497"/>
      <c r="U17" s="497"/>
      <c r="V17" s="498"/>
      <c r="W17" s="509" t="s">
        <v>156</v>
      </c>
      <c r="X17" s="405"/>
      <c r="Y17" s="405"/>
      <c r="Z17" s="405"/>
      <c r="AA17" s="405"/>
      <c r="AB17" s="406"/>
      <c r="AC17" s="372">
        <v>3204</v>
      </c>
      <c r="AD17" s="373"/>
      <c r="AE17" s="373"/>
      <c r="AF17" s="373"/>
      <c r="AG17" s="374"/>
      <c r="AH17" s="372">
        <v>3318</v>
      </c>
      <c r="AI17" s="373"/>
      <c r="AJ17" s="373"/>
      <c r="AK17" s="373"/>
      <c r="AL17" s="432"/>
      <c r="AM17" s="476"/>
      <c r="AN17" s="376"/>
      <c r="AO17" s="376"/>
      <c r="AP17" s="376"/>
      <c r="AQ17" s="376"/>
      <c r="AR17" s="376"/>
      <c r="AS17" s="376"/>
      <c r="AT17" s="377"/>
      <c r="AU17" s="477"/>
      <c r="AV17" s="478"/>
      <c r="AW17" s="478"/>
      <c r="AX17" s="478"/>
      <c r="AY17" s="433" t="s">
        <v>157</v>
      </c>
      <c r="AZ17" s="434"/>
      <c r="BA17" s="434"/>
      <c r="BB17" s="434"/>
      <c r="BC17" s="434"/>
      <c r="BD17" s="434"/>
      <c r="BE17" s="434"/>
      <c r="BF17" s="434"/>
      <c r="BG17" s="434"/>
      <c r="BH17" s="434"/>
      <c r="BI17" s="434"/>
      <c r="BJ17" s="434"/>
      <c r="BK17" s="434"/>
      <c r="BL17" s="434"/>
      <c r="BM17" s="435"/>
      <c r="BN17" s="419">
        <v>2179925</v>
      </c>
      <c r="BO17" s="420"/>
      <c r="BP17" s="420"/>
      <c r="BQ17" s="420"/>
      <c r="BR17" s="420"/>
      <c r="BS17" s="420"/>
      <c r="BT17" s="420"/>
      <c r="BU17" s="421"/>
      <c r="BV17" s="419">
        <v>2056069</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158</v>
      </c>
      <c r="C18" s="470"/>
      <c r="D18" s="470"/>
      <c r="E18" s="471"/>
      <c r="F18" s="471"/>
      <c r="G18" s="471"/>
      <c r="H18" s="471"/>
      <c r="I18" s="471"/>
      <c r="J18" s="471"/>
      <c r="K18" s="471"/>
      <c r="L18" s="472">
        <v>31.3</v>
      </c>
      <c r="M18" s="472"/>
      <c r="N18" s="472"/>
      <c r="O18" s="472"/>
      <c r="P18" s="472"/>
      <c r="Q18" s="472"/>
      <c r="R18" s="473"/>
      <c r="S18" s="473"/>
      <c r="T18" s="473"/>
      <c r="U18" s="473"/>
      <c r="V18" s="474"/>
      <c r="W18" s="490"/>
      <c r="X18" s="491"/>
      <c r="Y18" s="491"/>
      <c r="Z18" s="491"/>
      <c r="AA18" s="491"/>
      <c r="AB18" s="515"/>
      <c r="AC18" s="389">
        <v>53.9</v>
      </c>
      <c r="AD18" s="390"/>
      <c r="AE18" s="390"/>
      <c r="AF18" s="390"/>
      <c r="AG18" s="475"/>
      <c r="AH18" s="389">
        <v>53.6</v>
      </c>
      <c r="AI18" s="390"/>
      <c r="AJ18" s="390"/>
      <c r="AK18" s="390"/>
      <c r="AL18" s="391"/>
      <c r="AM18" s="476"/>
      <c r="AN18" s="376"/>
      <c r="AO18" s="376"/>
      <c r="AP18" s="376"/>
      <c r="AQ18" s="376"/>
      <c r="AR18" s="376"/>
      <c r="AS18" s="376"/>
      <c r="AT18" s="377"/>
      <c r="AU18" s="477"/>
      <c r="AV18" s="478"/>
      <c r="AW18" s="478"/>
      <c r="AX18" s="478"/>
      <c r="AY18" s="433" t="s">
        <v>159</v>
      </c>
      <c r="AZ18" s="434"/>
      <c r="BA18" s="434"/>
      <c r="BB18" s="434"/>
      <c r="BC18" s="434"/>
      <c r="BD18" s="434"/>
      <c r="BE18" s="434"/>
      <c r="BF18" s="434"/>
      <c r="BG18" s="434"/>
      <c r="BH18" s="434"/>
      <c r="BI18" s="434"/>
      <c r="BJ18" s="434"/>
      <c r="BK18" s="434"/>
      <c r="BL18" s="434"/>
      <c r="BM18" s="435"/>
      <c r="BN18" s="419">
        <v>2994295</v>
      </c>
      <c r="BO18" s="420"/>
      <c r="BP18" s="420"/>
      <c r="BQ18" s="420"/>
      <c r="BR18" s="420"/>
      <c r="BS18" s="420"/>
      <c r="BT18" s="420"/>
      <c r="BU18" s="421"/>
      <c r="BV18" s="419">
        <v>2939463</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160</v>
      </c>
      <c r="C19" s="470"/>
      <c r="D19" s="470"/>
      <c r="E19" s="471"/>
      <c r="F19" s="471"/>
      <c r="G19" s="471"/>
      <c r="H19" s="471"/>
      <c r="I19" s="471"/>
      <c r="J19" s="471"/>
      <c r="K19" s="471"/>
      <c r="L19" s="479">
        <v>394</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161</v>
      </c>
      <c r="AZ19" s="434"/>
      <c r="BA19" s="434"/>
      <c r="BB19" s="434"/>
      <c r="BC19" s="434"/>
      <c r="BD19" s="434"/>
      <c r="BE19" s="434"/>
      <c r="BF19" s="434"/>
      <c r="BG19" s="434"/>
      <c r="BH19" s="434"/>
      <c r="BI19" s="434"/>
      <c r="BJ19" s="434"/>
      <c r="BK19" s="434"/>
      <c r="BL19" s="434"/>
      <c r="BM19" s="435"/>
      <c r="BN19" s="419">
        <v>4627195</v>
      </c>
      <c r="BO19" s="420"/>
      <c r="BP19" s="420"/>
      <c r="BQ19" s="420"/>
      <c r="BR19" s="420"/>
      <c r="BS19" s="420"/>
      <c r="BT19" s="420"/>
      <c r="BU19" s="421"/>
      <c r="BV19" s="419">
        <v>4419796</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162</v>
      </c>
      <c r="C20" s="470"/>
      <c r="D20" s="470"/>
      <c r="E20" s="471"/>
      <c r="F20" s="471"/>
      <c r="G20" s="471"/>
      <c r="H20" s="471"/>
      <c r="I20" s="471"/>
      <c r="J20" s="471"/>
      <c r="K20" s="471"/>
      <c r="L20" s="479">
        <v>4382</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163</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164</v>
      </c>
      <c r="C22" s="396"/>
      <c r="D22" s="397"/>
      <c r="E22" s="404" t="s">
        <v>1</v>
      </c>
      <c r="F22" s="405"/>
      <c r="G22" s="405"/>
      <c r="H22" s="405"/>
      <c r="I22" s="405"/>
      <c r="J22" s="405"/>
      <c r="K22" s="406"/>
      <c r="L22" s="404" t="s">
        <v>165</v>
      </c>
      <c r="M22" s="405"/>
      <c r="N22" s="405"/>
      <c r="O22" s="405"/>
      <c r="P22" s="406"/>
      <c r="Q22" s="410" t="s">
        <v>166</v>
      </c>
      <c r="R22" s="411"/>
      <c r="S22" s="411"/>
      <c r="T22" s="411"/>
      <c r="U22" s="411"/>
      <c r="V22" s="412"/>
      <c r="W22" s="461" t="s">
        <v>167</v>
      </c>
      <c r="X22" s="396"/>
      <c r="Y22" s="397"/>
      <c r="Z22" s="404" t="s">
        <v>1</v>
      </c>
      <c r="AA22" s="405"/>
      <c r="AB22" s="405"/>
      <c r="AC22" s="405"/>
      <c r="AD22" s="405"/>
      <c r="AE22" s="405"/>
      <c r="AF22" s="405"/>
      <c r="AG22" s="406"/>
      <c r="AH22" s="422" t="s">
        <v>168</v>
      </c>
      <c r="AI22" s="405"/>
      <c r="AJ22" s="405"/>
      <c r="AK22" s="405"/>
      <c r="AL22" s="406"/>
      <c r="AM22" s="422" t="s">
        <v>169</v>
      </c>
      <c r="AN22" s="423"/>
      <c r="AO22" s="423"/>
      <c r="AP22" s="423"/>
      <c r="AQ22" s="423"/>
      <c r="AR22" s="424"/>
      <c r="AS22" s="410" t="s">
        <v>166</v>
      </c>
      <c r="AT22" s="411"/>
      <c r="AU22" s="411"/>
      <c r="AV22" s="411"/>
      <c r="AW22" s="411"/>
      <c r="AX22" s="428"/>
      <c r="AY22" s="445" t="s">
        <v>170</v>
      </c>
      <c r="AZ22" s="446"/>
      <c r="BA22" s="446"/>
      <c r="BB22" s="446"/>
      <c r="BC22" s="446"/>
      <c r="BD22" s="446"/>
      <c r="BE22" s="446"/>
      <c r="BF22" s="446"/>
      <c r="BG22" s="446"/>
      <c r="BH22" s="446"/>
      <c r="BI22" s="446"/>
      <c r="BJ22" s="446"/>
      <c r="BK22" s="446"/>
      <c r="BL22" s="446"/>
      <c r="BM22" s="447"/>
      <c r="BN22" s="448">
        <v>6362445</v>
      </c>
      <c r="BO22" s="449"/>
      <c r="BP22" s="449"/>
      <c r="BQ22" s="449"/>
      <c r="BR22" s="449"/>
      <c r="BS22" s="449"/>
      <c r="BT22" s="449"/>
      <c r="BU22" s="450"/>
      <c r="BV22" s="448">
        <v>6266283</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171</v>
      </c>
      <c r="AZ23" s="434"/>
      <c r="BA23" s="434"/>
      <c r="BB23" s="434"/>
      <c r="BC23" s="434"/>
      <c r="BD23" s="434"/>
      <c r="BE23" s="434"/>
      <c r="BF23" s="434"/>
      <c r="BG23" s="434"/>
      <c r="BH23" s="434"/>
      <c r="BI23" s="434"/>
      <c r="BJ23" s="434"/>
      <c r="BK23" s="434"/>
      <c r="BL23" s="434"/>
      <c r="BM23" s="435"/>
      <c r="BN23" s="419">
        <v>5484535</v>
      </c>
      <c r="BO23" s="420"/>
      <c r="BP23" s="420"/>
      <c r="BQ23" s="420"/>
      <c r="BR23" s="420"/>
      <c r="BS23" s="420"/>
      <c r="BT23" s="420"/>
      <c r="BU23" s="421"/>
      <c r="BV23" s="419">
        <v>5355405</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172</v>
      </c>
      <c r="F24" s="376"/>
      <c r="G24" s="376"/>
      <c r="H24" s="376"/>
      <c r="I24" s="376"/>
      <c r="J24" s="376"/>
      <c r="K24" s="377"/>
      <c r="L24" s="372">
        <v>1</v>
      </c>
      <c r="M24" s="373"/>
      <c r="N24" s="373"/>
      <c r="O24" s="373"/>
      <c r="P24" s="374"/>
      <c r="Q24" s="372">
        <v>7389</v>
      </c>
      <c r="R24" s="373"/>
      <c r="S24" s="373"/>
      <c r="T24" s="373"/>
      <c r="U24" s="373"/>
      <c r="V24" s="374"/>
      <c r="W24" s="462"/>
      <c r="X24" s="399"/>
      <c r="Y24" s="400"/>
      <c r="Z24" s="375" t="s">
        <v>173</v>
      </c>
      <c r="AA24" s="376"/>
      <c r="AB24" s="376"/>
      <c r="AC24" s="376"/>
      <c r="AD24" s="376"/>
      <c r="AE24" s="376"/>
      <c r="AF24" s="376"/>
      <c r="AG24" s="377"/>
      <c r="AH24" s="372">
        <v>80</v>
      </c>
      <c r="AI24" s="373"/>
      <c r="AJ24" s="373"/>
      <c r="AK24" s="373"/>
      <c r="AL24" s="374"/>
      <c r="AM24" s="372">
        <v>256000</v>
      </c>
      <c r="AN24" s="373"/>
      <c r="AO24" s="373"/>
      <c r="AP24" s="373"/>
      <c r="AQ24" s="373"/>
      <c r="AR24" s="374"/>
      <c r="AS24" s="372">
        <v>3200</v>
      </c>
      <c r="AT24" s="373"/>
      <c r="AU24" s="373"/>
      <c r="AV24" s="373"/>
      <c r="AW24" s="373"/>
      <c r="AX24" s="432"/>
      <c r="AY24" s="392" t="s">
        <v>174</v>
      </c>
      <c r="AZ24" s="393"/>
      <c r="BA24" s="393"/>
      <c r="BB24" s="393"/>
      <c r="BC24" s="393"/>
      <c r="BD24" s="393"/>
      <c r="BE24" s="393"/>
      <c r="BF24" s="393"/>
      <c r="BG24" s="393"/>
      <c r="BH24" s="393"/>
      <c r="BI24" s="393"/>
      <c r="BJ24" s="393"/>
      <c r="BK24" s="393"/>
      <c r="BL24" s="393"/>
      <c r="BM24" s="394"/>
      <c r="BN24" s="419">
        <v>3927293</v>
      </c>
      <c r="BO24" s="420"/>
      <c r="BP24" s="420"/>
      <c r="BQ24" s="420"/>
      <c r="BR24" s="420"/>
      <c r="BS24" s="420"/>
      <c r="BT24" s="420"/>
      <c r="BU24" s="421"/>
      <c r="BV24" s="419">
        <v>3655320</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175</v>
      </c>
      <c r="F25" s="376"/>
      <c r="G25" s="376"/>
      <c r="H25" s="376"/>
      <c r="I25" s="376"/>
      <c r="J25" s="376"/>
      <c r="K25" s="377"/>
      <c r="L25" s="372">
        <v>1</v>
      </c>
      <c r="M25" s="373"/>
      <c r="N25" s="373"/>
      <c r="O25" s="373"/>
      <c r="P25" s="374"/>
      <c r="Q25" s="372">
        <v>5913</v>
      </c>
      <c r="R25" s="373"/>
      <c r="S25" s="373"/>
      <c r="T25" s="373"/>
      <c r="U25" s="373"/>
      <c r="V25" s="374"/>
      <c r="W25" s="462"/>
      <c r="X25" s="399"/>
      <c r="Y25" s="400"/>
      <c r="Z25" s="375" t="s">
        <v>176</v>
      </c>
      <c r="AA25" s="376"/>
      <c r="AB25" s="376"/>
      <c r="AC25" s="376"/>
      <c r="AD25" s="376"/>
      <c r="AE25" s="376"/>
      <c r="AF25" s="376"/>
      <c r="AG25" s="377"/>
      <c r="AH25" s="372" t="s">
        <v>138</v>
      </c>
      <c r="AI25" s="373"/>
      <c r="AJ25" s="373"/>
      <c r="AK25" s="373"/>
      <c r="AL25" s="374"/>
      <c r="AM25" s="372" t="s">
        <v>129</v>
      </c>
      <c r="AN25" s="373"/>
      <c r="AO25" s="373"/>
      <c r="AP25" s="373"/>
      <c r="AQ25" s="373"/>
      <c r="AR25" s="374"/>
      <c r="AS25" s="372" t="s">
        <v>138</v>
      </c>
      <c r="AT25" s="373"/>
      <c r="AU25" s="373"/>
      <c r="AV25" s="373"/>
      <c r="AW25" s="373"/>
      <c r="AX25" s="432"/>
      <c r="AY25" s="445" t="s">
        <v>177</v>
      </c>
      <c r="AZ25" s="446"/>
      <c r="BA25" s="446"/>
      <c r="BB25" s="446"/>
      <c r="BC25" s="446"/>
      <c r="BD25" s="446"/>
      <c r="BE25" s="446"/>
      <c r="BF25" s="446"/>
      <c r="BG25" s="446"/>
      <c r="BH25" s="446"/>
      <c r="BI25" s="446"/>
      <c r="BJ25" s="446"/>
      <c r="BK25" s="446"/>
      <c r="BL25" s="446"/>
      <c r="BM25" s="447"/>
      <c r="BN25" s="448">
        <v>1101375</v>
      </c>
      <c r="BO25" s="449"/>
      <c r="BP25" s="449"/>
      <c r="BQ25" s="449"/>
      <c r="BR25" s="449"/>
      <c r="BS25" s="449"/>
      <c r="BT25" s="449"/>
      <c r="BU25" s="450"/>
      <c r="BV25" s="448">
        <v>842227</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178</v>
      </c>
      <c r="F26" s="376"/>
      <c r="G26" s="376"/>
      <c r="H26" s="376"/>
      <c r="I26" s="376"/>
      <c r="J26" s="376"/>
      <c r="K26" s="377"/>
      <c r="L26" s="372">
        <v>1</v>
      </c>
      <c r="M26" s="373"/>
      <c r="N26" s="373"/>
      <c r="O26" s="373"/>
      <c r="P26" s="374"/>
      <c r="Q26" s="372">
        <v>5544</v>
      </c>
      <c r="R26" s="373"/>
      <c r="S26" s="373"/>
      <c r="T26" s="373"/>
      <c r="U26" s="373"/>
      <c r="V26" s="374"/>
      <c r="W26" s="462"/>
      <c r="X26" s="399"/>
      <c r="Y26" s="400"/>
      <c r="Z26" s="375" t="s">
        <v>179</v>
      </c>
      <c r="AA26" s="430"/>
      <c r="AB26" s="430"/>
      <c r="AC26" s="430"/>
      <c r="AD26" s="430"/>
      <c r="AE26" s="430"/>
      <c r="AF26" s="430"/>
      <c r="AG26" s="431"/>
      <c r="AH26" s="372" t="s">
        <v>138</v>
      </c>
      <c r="AI26" s="373"/>
      <c r="AJ26" s="373"/>
      <c r="AK26" s="373"/>
      <c r="AL26" s="374"/>
      <c r="AM26" s="372" t="s">
        <v>138</v>
      </c>
      <c r="AN26" s="373"/>
      <c r="AO26" s="373"/>
      <c r="AP26" s="373"/>
      <c r="AQ26" s="373"/>
      <c r="AR26" s="374"/>
      <c r="AS26" s="372" t="s">
        <v>138</v>
      </c>
      <c r="AT26" s="373"/>
      <c r="AU26" s="373"/>
      <c r="AV26" s="373"/>
      <c r="AW26" s="373"/>
      <c r="AX26" s="432"/>
      <c r="AY26" s="459" t="s">
        <v>180</v>
      </c>
      <c r="AZ26" s="379"/>
      <c r="BA26" s="379"/>
      <c r="BB26" s="379"/>
      <c r="BC26" s="379"/>
      <c r="BD26" s="379"/>
      <c r="BE26" s="379"/>
      <c r="BF26" s="379"/>
      <c r="BG26" s="379"/>
      <c r="BH26" s="379"/>
      <c r="BI26" s="379"/>
      <c r="BJ26" s="379"/>
      <c r="BK26" s="379"/>
      <c r="BL26" s="379"/>
      <c r="BM26" s="460"/>
      <c r="BN26" s="419" t="s">
        <v>138</v>
      </c>
      <c r="BO26" s="420"/>
      <c r="BP26" s="420"/>
      <c r="BQ26" s="420"/>
      <c r="BR26" s="420"/>
      <c r="BS26" s="420"/>
      <c r="BT26" s="420"/>
      <c r="BU26" s="421"/>
      <c r="BV26" s="419" t="s">
        <v>138</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181</v>
      </c>
      <c r="F27" s="376"/>
      <c r="G27" s="376"/>
      <c r="H27" s="376"/>
      <c r="I27" s="376"/>
      <c r="J27" s="376"/>
      <c r="K27" s="377"/>
      <c r="L27" s="372">
        <v>1</v>
      </c>
      <c r="M27" s="373"/>
      <c r="N27" s="373"/>
      <c r="O27" s="373"/>
      <c r="P27" s="374"/>
      <c r="Q27" s="372">
        <v>2961</v>
      </c>
      <c r="R27" s="373"/>
      <c r="S27" s="373"/>
      <c r="T27" s="373"/>
      <c r="U27" s="373"/>
      <c r="V27" s="374"/>
      <c r="W27" s="462"/>
      <c r="X27" s="399"/>
      <c r="Y27" s="400"/>
      <c r="Z27" s="375" t="s">
        <v>182</v>
      </c>
      <c r="AA27" s="376"/>
      <c r="AB27" s="376"/>
      <c r="AC27" s="376"/>
      <c r="AD27" s="376"/>
      <c r="AE27" s="376"/>
      <c r="AF27" s="376"/>
      <c r="AG27" s="377"/>
      <c r="AH27" s="372">
        <v>5</v>
      </c>
      <c r="AI27" s="373"/>
      <c r="AJ27" s="373"/>
      <c r="AK27" s="373"/>
      <c r="AL27" s="374"/>
      <c r="AM27" s="372">
        <v>18981</v>
      </c>
      <c r="AN27" s="373"/>
      <c r="AO27" s="373"/>
      <c r="AP27" s="373"/>
      <c r="AQ27" s="373"/>
      <c r="AR27" s="374"/>
      <c r="AS27" s="372">
        <v>3796</v>
      </c>
      <c r="AT27" s="373"/>
      <c r="AU27" s="373"/>
      <c r="AV27" s="373"/>
      <c r="AW27" s="373"/>
      <c r="AX27" s="432"/>
      <c r="AY27" s="456" t="s">
        <v>183</v>
      </c>
      <c r="AZ27" s="457"/>
      <c r="BA27" s="457"/>
      <c r="BB27" s="457"/>
      <c r="BC27" s="457"/>
      <c r="BD27" s="457"/>
      <c r="BE27" s="457"/>
      <c r="BF27" s="457"/>
      <c r="BG27" s="457"/>
      <c r="BH27" s="457"/>
      <c r="BI27" s="457"/>
      <c r="BJ27" s="457"/>
      <c r="BK27" s="457"/>
      <c r="BL27" s="457"/>
      <c r="BM27" s="458"/>
      <c r="BN27" s="453">
        <v>138320</v>
      </c>
      <c r="BO27" s="454"/>
      <c r="BP27" s="454"/>
      <c r="BQ27" s="454"/>
      <c r="BR27" s="454"/>
      <c r="BS27" s="454"/>
      <c r="BT27" s="454"/>
      <c r="BU27" s="455"/>
      <c r="BV27" s="453">
        <v>138320</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184</v>
      </c>
      <c r="F28" s="376"/>
      <c r="G28" s="376"/>
      <c r="H28" s="376"/>
      <c r="I28" s="376"/>
      <c r="J28" s="376"/>
      <c r="K28" s="377"/>
      <c r="L28" s="372">
        <v>1</v>
      </c>
      <c r="M28" s="373"/>
      <c r="N28" s="373"/>
      <c r="O28" s="373"/>
      <c r="P28" s="374"/>
      <c r="Q28" s="372">
        <v>2439</v>
      </c>
      <c r="R28" s="373"/>
      <c r="S28" s="373"/>
      <c r="T28" s="373"/>
      <c r="U28" s="373"/>
      <c r="V28" s="374"/>
      <c r="W28" s="462"/>
      <c r="X28" s="399"/>
      <c r="Y28" s="400"/>
      <c r="Z28" s="375" t="s">
        <v>185</v>
      </c>
      <c r="AA28" s="376"/>
      <c r="AB28" s="376"/>
      <c r="AC28" s="376"/>
      <c r="AD28" s="376"/>
      <c r="AE28" s="376"/>
      <c r="AF28" s="376"/>
      <c r="AG28" s="377"/>
      <c r="AH28" s="372" t="s">
        <v>138</v>
      </c>
      <c r="AI28" s="373"/>
      <c r="AJ28" s="373"/>
      <c r="AK28" s="373"/>
      <c r="AL28" s="374"/>
      <c r="AM28" s="372" t="s">
        <v>128</v>
      </c>
      <c r="AN28" s="373"/>
      <c r="AO28" s="373"/>
      <c r="AP28" s="373"/>
      <c r="AQ28" s="373"/>
      <c r="AR28" s="374"/>
      <c r="AS28" s="372" t="s">
        <v>138</v>
      </c>
      <c r="AT28" s="373"/>
      <c r="AU28" s="373"/>
      <c r="AV28" s="373"/>
      <c r="AW28" s="373"/>
      <c r="AX28" s="432"/>
      <c r="AY28" s="436" t="s">
        <v>186</v>
      </c>
      <c r="AZ28" s="437"/>
      <c r="BA28" s="437"/>
      <c r="BB28" s="438"/>
      <c r="BC28" s="445" t="s">
        <v>49</v>
      </c>
      <c r="BD28" s="446"/>
      <c r="BE28" s="446"/>
      <c r="BF28" s="446"/>
      <c r="BG28" s="446"/>
      <c r="BH28" s="446"/>
      <c r="BI28" s="446"/>
      <c r="BJ28" s="446"/>
      <c r="BK28" s="446"/>
      <c r="BL28" s="446"/>
      <c r="BM28" s="447"/>
      <c r="BN28" s="448">
        <v>1151199</v>
      </c>
      <c r="BO28" s="449"/>
      <c r="BP28" s="449"/>
      <c r="BQ28" s="449"/>
      <c r="BR28" s="449"/>
      <c r="BS28" s="449"/>
      <c r="BT28" s="449"/>
      <c r="BU28" s="450"/>
      <c r="BV28" s="448">
        <v>1243513</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187</v>
      </c>
      <c r="F29" s="376"/>
      <c r="G29" s="376"/>
      <c r="H29" s="376"/>
      <c r="I29" s="376"/>
      <c r="J29" s="376"/>
      <c r="K29" s="377"/>
      <c r="L29" s="372">
        <v>10</v>
      </c>
      <c r="M29" s="373"/>
      <c r="N29" s="373"/>
      <c r="O29" s="373"/>
      <c r="P29" s="374"/>
      <c r="Q29" s="372">
        <v>2259</v>
      </c>
      <c r="R29" s="373"/>
      <c r="S29" s="373"/>
      <c r="T29" s="373"/>
      <c r="U29" s="373"/>
      <c r="V29" s="374"/>
      <c r="W29" s="463"/>
      <c r="X29" s="464"/>
      <c r="Y29" s="465"/>
      <c r="Z29" s="375" t="s">
        <v>188</v>
      </c>
      <c r="AA29" s="376"/>
      <c r="AB29" s="376"/>
      <c r="AC29" s="376"/>
      <c r="AD29" s="376"/>
      <c r="AE29" s="376"/>
      <c r="AF29" s="376"/>
      <c r="AG29" s="377"/>
      <c r="AH29" s="372">
        <v>85</v>
      </c>
      <c r="AI29" s="373"/>
      <c r="AJ29" s="373"/>
      <c r="AK29" s="373"/>
      <c r="AL29" s="374"/>
      <c r="AM29" s="372">
        <v>274981</v>
      </c>
      <c r="AN29" s="373"/>
      <c r="AO29" s="373"/>
      <c r="AP29" s="373"/>
      <c r="AQ29" s="373"/>
      <c r="AR29" s="374"/>
      <c r="AS29" s="372">
        <v>3235</v>
      </c>
      <c r="AT29" s="373"/>
      <c r="AU29" s="373"/>
      <c r="AV29" s="373"/>
      <c r="AW29" s="373"/>
      <c r="AX29" s="432"/>
      <c r="AY29" s="439"/>
      <c r="AZ29" s="440"/>
      <c r="BA29" s="440"/>
      <c r="BB29" s="441"/>
      <c r="BC29" s="433" t="s">
        <v>189</v>
      </c>
      <c r="BD29" s="434"/>
      <c r="BE29" s="434"/>
      <c r="BF29" s="434"/>
      <c r="BG29" s="434"/>
      <c r="BH29" s="434"/>
      <c r="BI29" s="434"/>
      <c r="BJ29" s="434"/>
      <c r="BK29" s="434"/>
      <c r="BL29" s="434"/>
      <c r="BM29" s="435"/>
      <c r="BN29" s="419">
        <v>96490</v>
      </c>
      <c r="BO29" s="420"/>
      <c r="BP29" s="420"/>
      <c r="BQ29" s="420"/>
      <c r="BR29" s="420"/>
      <c r="BS29" s="420"/>
      <c r="BT29" s="420"/>
      <c r="BU29" s="421"/>
      <c r="BV29" s="419">
        <v>86490</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190</v>
      </c>
      <c r="X30" s="387"/>
      <c r="Y30" s="387"/>
      <c r="Z30" s="387"/>
      <c r="AA30" s="387"/>
      <c r="AB30" s="387"/>
      <c r="AC30" s="387"/>
      <c r="AD30" s="387"/>
      <c r="AE30" s="387"/>
      <c r="AF30" s="387"/>
      <c r="AG30" s="388"/>
      <c r="AH30" s="389">
        <v>99.1</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51</v>
      </c>
      <c r="BD30" s="393"/>
      <c r="BE30" s="393"/>
      <c r="BF30" s="393"/>
      <c r="BG30" s="393"/>
      <c r="BH30" s="393"/>
      <c r="BI30" s="393"/>
      <c r="BJ30" s="393"/>
      <c r="BK30" s="393"/>
      <c r="BL30" s="393"/>
      <c r="BM30" s="394"/>
      <c r="BN30" s="453">
        <v>1426921</v>
      </c>
      <c r="BO30" s="454"/>
      <c r="BP30" s="454"/>
      <c r="BQ30" s="454"/>
      <c r="BR30" s="454"/>
      <c r="BS30" s="454"/>
      <c r="BT30" s="454"/>
      <c r="BU30" s="455"/>
      <c r="BV30" s="453">
        <v>1548901</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191</v>
      </c>
      <c r="D32" s="378"/>
      <c r="E32" s="378"/>
      <c r="F32" s="378"/>
      <c r="G32" s="378"/>
      <c r="H32" s="378"/>
      <c r="I32" s="378"/>
      <c r="J32" s="378"/>
      <c r="K32" s="378"/>
      <c r="L32" s="378"/>
      <c r="M32" s="378"/>
      <c r="N32" s="378"/>
      <c r="O32" s="378"/>
      <c r="P32" s="378"/>
      <c r="Q32" s="378"/>
      <c r="R32" s="378"/>
      <c r="S32" s="378"/>
      <c r="U32" s="379" t="s">
        <v>192</v>
      </c>
      <c r="V32" s="379"/>
      <c r="W32" s="379"/>
      <c r="X32" s="379"/>
      <c r="Y32" s="379"/>
      <c r="Z32" s="379"/>
      <c r="AA32" s="379"/>
      <c r="AB32" s="379"/>
      <c r="AC32" s="379"/>
      <c r="AD32" s="379"/>
      <c r="AE32" s="379"/>
      <c r="AF32" s="379"/>
      <c r="AG32" s="379"/>
      <c r="AH32" s="379"/>
      <c r="AI32" s="379"/>
      <c r="AJ32" s="379"/>
      <c r="AK32" s="379"/>
      <c r="AM32" s="379" t="s">
        <v>193</v>
      </c>
      <c r="AN32" s="379"/>
      <c r="AO32" s="379"/>
      <c r="AP32" s="379"/>
      <c r="AQ32" s="379"/>
      <c r="AR32" s="379"/>
      <c r="AS32" s="379"/>
      <c r="AT32" s="379"/>
      <c r="AU32" s="379"/>
      <c r="AV32" s="379"/>
      <c r="AW32" s="379"/>
      <c r="AX32" s="379"/>
      <c r="AY32" s="379"/>
      <c r="AZ32" s="379"/>
      <c r="BA32" s="379"/>
      <c r="BB32" s="379"/>
      <c r="BC32" s="379"/>
      <c r="BE32" s="379" t="s">
        <v>194</v>
      </c>
      <c r="BF32" s="379"/>
      <c r="BG32" s="379"/>
      <c r="BH32" s="379"/>
      <c r="BI32" s="379"/>
      <c r="BJ32" s="379"/>
      <c r="BK32" s="379"/>
      <c r="BL32" s="379"/>
      <c r="BM32" s="379"/>
      <c r="BN32" s="379"/>
      <c r="BO32" s="379"/>
      <c r="BP32" s="379"/>
      <c r="BQ32" s="379"/>
      <c r="BR32" s="379"/>
      <c r="BS32" s="379"/>
      <c r="BT32" s="379"/>
      <c r="BU32" s="379"/>
      <c r="BW32" s="379" t="s">
        <v>195</v>
      </c>
      <c r="BX32" s="379"/>
      <c r="BY32" s="379"/>
      <c r="BZ32" s="379"/>
      <c r="CA32" s="379"/>
      <c r="CB32" s="379"/>
      <c r="CC32" s="379"/>
      <c r="CD32" s="379"/>
      <c r="CE32" s="379"/>
      <c r="CF32" s="379"/>
      <c r="CG32" s="379"/>
      <c r="CH32" s="379"/>
      <c r="CI32" s="379"/>
      <c r="CJ32" s="379"/>
      <c r="CK32" s="379"/>
      <c r="CL32" s="379"/>
      <c r="CM32" s="379"/>
      <c r="CO32" s="379" t="s">
        <v>196</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197</v>
      </c>
      <c r="D33" s="371"/>
      <c r="E33" s="370" t="s">
        <v>198</v>
      </c>
      <c r="F33" s="370"/>
      <c r="G33" s="370"/>
      <c r="H33" s="370"/>
      <c r="I33" s="370"/>
      <c r="J33" s="370"/>
      <c r="K33" s="370"/>
      <c r="L33" s="370"/>
      <c r="M33" s="370"/>
      <c r="N33" s="370"/>
      <c r="O33" s="370"/>
      <c r="P33" s="370"/>
      <c r="Q33" s="370"/>
      <c r="R33" s="370"/>
      <c r="S33" s="370"/>
      <c r="T33" s="206"/>
      <c r="U33" s="371" t="s">
        <v>197</v>
      </c>
      <c r="V33" s="371"/>
      <c r="W33" s="370" t="s">
        <v>198</v>
      </c>
      <c r="X33" s="370"/>
      <c r="Y33" s="370"/>
      <c r="Z33" s="370"/>
      <c r="AA33" s="370"/>
      <c r="AB33" s="370"/>
      <c r="AC33" s="370"/>
      <c r="AD33" s="370"/>
      <c r="AE33" s="370"/>
      <c r="AF33" s="370"/>
      <c r="AG33" s="370"/>
      <c r="AH33" s="370"/>
      <c r="AI33" s="370"/>
      <c r="AJ33" s="370"/>
      <c r="AK33" s="370"/>
      <c r="AL33" s="206"/>
      <c r="AM33" s="371" t="s">
        <v>199</v>
      </c>
      <c r="AN33" s="371"/>
      <c r="AO33" s="370" t="s">
        <v>200</v>
      </c>
      <c r="AP33" s="370"/>
      <c r="AQ33" s="370"/>
      <c r="AR33" s="370"/>
      <c r="AS33" s="370"/>
      <c r="AT33" s="370"/>
      <c r="AU33" s="370"/>
      <c r="AV33" s="370"/>
      <c r="AW33" s="370"/>
      <c r="AX33" s="370"/>
      <c r="AY33" s="370"/>
      <c r="AZ33" s="370"/>
      <c r="BA33" s="370"/>
      <c r="BB33" s="370"/>
      <c r="BC33" s="370"/>
      <c r="BD33" s="207"/>
      <c r="BE33" s="370" t="s">
        <v>201</v>
      </c>
      <c r="BF33" s="370"/>
      <c r="BG33" s="370" t="s">
        <v>202</v>
      </c>
      <c r="BH33" s="370"/>
      <c r="BI33" s="370"/>
      <c r="BJ33" s="370"/>
      <c r="BK33" s="370"/>
      <c r="BL33" s="370"/>
      <c r="BM33" s="370"/>
      <c r="BN33" s="370"/>
      <c r="BO33" s="370"/>
      <c r="BP33" s="370"/>
      <c r="BQ33" s="370"/>
      <c r="BR33" s="370"/>
      <c r="BS33" s="370"/>
      <c r="BT33" s="370"/>
      <c r="BU33" s="370"/>
      <c r="BV33" s="207"/>
      <c r="BW33" s="371" t="s">
        <v>201</v>
      </c>
      <c r="BX33" s="371"/>
      <c r="BY33" s="370" t="s">
        <v>203</v>
      </c>
      <c r="BZ33" s="370"/>
      <c r="CA33" s="370"/>
      <c r="CB33" s="370"/>
      <c r="CC33" s="370"/>
      <c r="CD33" s="370"/>
      <c r="CE33" s="370"/>
      <c r="CF33" s="370"/>
      <c r="CG33" s="370"/>
      <c r="CH33" s="370"/>
      <c r="CI33" s="370"/>
      <c r="CJ33" s="370"/>
      <c r="CK33" s="370"/>
      <c r="CL33" s="370"/>
      <c r="CM33" s="370"/>
      <c r="CN33" s="206"/>
      <c r="CO33" s="371" t="s">
        <v>204</v>
      </c>
      <c r="CP33" s="371"/>
      <c r="CQ33" s="370" t="s">
        <v>205</v>
      </c>
      <c r="CR33" s="370"/>
      <c r="CS33" s="370"/>
      <c r="CT33" s="370"/>
      <c r="CU33" s="370"/>
      <c r="CV33" s="370"/>
      <c r="CW33" s="370"/>
      <c r="CX33" s="370"/>
      <c r="CY33" s="370"/>
      <c r="CZ33" s="370"/>
      <c r="DA33" s="370"/>
      <c r="DB33" s="370"/>
      <c r="DC33" s="370"/>
      <c r="DD33" s="370"/>
      <c r="DE33" s="370"/>
      <c r="DF33" s="206"/>
      <c r="DG33" s="369" t="s">
        <v>206</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5</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f>IF(AO34="","",MAX(C34:D43,U34:V43)+1)</f>
        <v>8</v>
      </c>
      <c r="AN34" s="367"/>
      <c r="AO34" s="368" t="str">
        <f>IF('各会計、関係団体の財政状況及び健全化判断比率'!B31="","",'各会計、関係団体の財政状況及び健全化判断比率'!B31)</f>
        <v>上水道事業会計</v>
      </c>
      <c r="AP34" s="368"/>
      <c r="AQ34" s="368"/>
      <c r="AR34" s="368"/>
      <c r="AS34" s="368"/>
      <c r="AT34" s="368"/>
      <c r="AU34" s="368"/>
      <c r="AV34" s="368"/>
      <c r="AW34" s="368"/>
      <c r="AX34" s="368"/>
      <c r="AY34" s="368"/>
      <c r="AZ34" s="368"/>
      <c r="BA34" s="368"/>
      <c r="BB34" s="368"/>
      <c r="BC34" s="368"/>
      <c r="BD34" s="181"/>
      <c r="BE34" s="367">
        <f>IF(BG34="","",MAX(C34:D43,U34:V43,AM34:AN43)+1)</f>
        <v>9</v>
      </c>
      <c r="BF34" s="367"/>
      <c r="BG34" s="368" t="str">
        <f>IF('各会計、関係団体の財政状況及び健全化判断比率'!B32="","",'各会計、関係団体の財政状況及び健全化判断比率'!B32)</f>
        <v>公共下水道事業特別会計</v>
      </c>
      <c r="BH34" s="368"/>
      <c r="BI34" s="368"/>
      <c r="BJ34" s="368"/>
      <c r="BK34" s="368"/>
      <c r="BL34" s="368"/>
      <c r="BM34" s="368"/>
      <c r="BN34" s="368"/>
      <c r="BO34" s="368"/>
      <c r="BP34" s="368"/>
      <c r="BQ34" s="368"/>
      <c r="BR34" s="368"/>
      <c r="BS34" s="368"/>
      <c r="BT34" s="368"/>
      <c r="BU34" s="368"/>
      <c r="BV34" s="181"/>
      <c r="BW34" s="367">
        <f>IF(BY34="","",MAX(C34:D43,U34:V43,AM34:AN43,BE34:BF43)+1)</f>
        <v>12</v>
      </c>
      <c r="BX34" s="367"/>
      <c r="BY34" s="368" t="str">
        <f>IF('各会計、関係団体の財政状況及び健全化判断比率'!B68="","",'各会計、関係団体の財政状況及び健全化判断比率'!B68)</f>
        <v>須賀川地方広域消防組合</v>
      </c>
      <c r="BZ34" s="368"/>
      <c r="CA34" s="368"/>
      <c r="CB34" s="368"/>
      <c r="CC34" s="368"/>
      <c r="CD34" s="368"/>
      <c r="CE34" s="368"/>
      <c r="CF34" s="368"/>
      <c r="CG34" s="368"/>
      <c r="CH34" s="368"/>
      <c r="CI34" s="368"/>
      <c r="CJ34" s="368"/>
      <c r="CK34" s="368"/>
      <c r="CL34" s="368"/>
      <c r="CM34" s="368"/>
      <c r="CN34" s="181"/>
      <c r="CO34" s="367" t="str">
        <f>IF(CQ34="","",MAX(C34:D43,U34:V43,AM34:AN43,BE34:BF43,BW34:BX43)+1)</f>
        <v/>
      </c>
      <c r="CP34" s="367"/>
      <c r="CQ34" s="368" t="str">
        <f>IF('各会計、関係団体の財政状況及び健全化判断比率'!BS7="","",'各会計、関係団体の財政状況及び健全化判断比率'!BS7)</f>
        <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f>IF(E35="","",C34+1)</f>
        <v>2</v>
      </c>
      <c r="D35" s="367"/>
      <c r="E35" s="368" t="str">
        <f>IF('各会計、関係団体の財政状況及び健全化判断比率'!B8="","",'各会計、関係団体の財政状況及び健全化判断比率'!B8)</f>
        <v>土地取得事業特別会計</v>
      </c>
      <c r="F35" s="368"/>
      <c r="G35" s="368"/>
      <c r="H35" s="368"/>
      <c r="I35" s="368"/>
      <c r="J35" s="368"/>
      <c r="K35" s="368"/>
      <c r="L35" s="368"/>
      <c r="M35" s="368"/>
      <c r="N35" s="368"/>
      <c r="O35" s="368"/>
      <c r="P35" s="368"/>
      <c r="Q35" s="368"/>
      <c r="R35" s="368"/>
      <c r="S35" s="368"/>
      <c r="T35" s="181"/>
      <c r="U35" s="367">
        <f>IF(W35="","",U34+1)</f>
        <v>6</v>
      </c>
      <c r="V35" s="367"/>
      <c r="W35" s="368" t="str">
        <f>IF('各会計、関係団体の財政状況及び健全化判断比率'!B29="","",'各会計、関係団体の財政状況及び健全化判断比率'!B29)</f>
        <v>介護保険特別会計</v>
      </c>
      <c r="X35" s="368"/>
      <c r="Y35" s="368"/>
      <c r="Z35" s="368"/>
      <c r="AA35" s="368"/>
      <c r="AB35" s="368"/>
      <c r="AC35" s="368"/>
      <c r="AD35" s="368"/>
      <c r="AE35" s="368"/>
      <c r="AF35" s="368"/>
      <c r="AG35" s="368"/>
      <c r="AH35" s="368"/>
      <c r="AI35" s="368"/>
      <c r="AJ35" s="368"/>
      <c r="AK35" s="368"/>
      <c r="AL35" s="181"/>
      <c r="AM35" s="367" t="str">
        <f t="shared" ref="AM35:AM43" si="0">IF(AO35="","",AM34+1)</f>
        <v/>
      </c>
      <c r="AN35" s="367"/>
      <c r="AO35" s="368"/>
      <c r="AP35" s="368"/>
      <c r="AQ35" s="368"/>
      <c r="AR35" s="368"/>
      <c r="AS35" s="368"/>
      <c r="AT35" s="368"/>
      <c r="AU35" s="368"/>
      <c r="AV35" s="368"/>
      <c r="AW35" s="368"/>
      <c r="AX35" s="368"/>
      <c r="AY35" s="368"/>
      <c r="AZ35" s="368"/>
      <c r="BA35" s="368"/>
      <c r="BB35" s="368"/>
      <c r="BC35" s="368"/>
      <c r="BD35" s="181"/>
      <c r="BE35" s="367">
        <f t="shared" ref="BE35:BE43" si="1">IF(BG35="","",BE34+1)</f>
        <v>10</v>
      </c>
      <c r="BF35" s="367"/>
      <c r="BG35" s="368" t="str">
        <f>IF('各会計、関係団体の財政状況及び健全化判断比率'!B33="","",'各会計、関係団体の財政状況及び健全化判断比率'!B33)</f>
        <v>農業集落排水事業特別会計</v>
      </c>
      <c r="BH35" s="368"/>
      <c r="BI35" s="368"/>
      <c r="BJ35" s="368"/>
      <c r="BK35" s="368"/>
      <c r="BL35" s="368"/>
      <c r="BM35" s="368"/>
      <c r="BN35" s="368"/>
      <c r="BO35" s="368"/>
      <c r="BP35" s="368"/>
      <c r="BQ35" s="368"/>
      <c r="BR35" s="368"/>
      <c r="BS35" s="368"/>
      <c r="BT35" s="368"/>
      <c r="BU35" s="368"/>
      <c r="BV35" s="181"/>
      <c r="BW35" s="367">
        <f t="shared" ref="BW35:BW43" si="2">IF(BY35="","",BW34+1)</f>
        <v>13</v>
      </c>
      <c r="BX35" s="367"/>
      <c r="BY35" s="368" t="str">
        <f>IF('各会計、関係団体の財政状況及び健全化判断比率'!B69="","",'各会計、関係団体の財政状況及び健全化判断比率'!B69)</f>
        <v>須賀川地方保健環境組合</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f>IF(E36="","",C35+1)</f>
        <v>3</v>
      </c>
      <c r="D36" s="367"/>
      <c r="E36" s="368" t="str">
        <f>IF('各会計、関係団体の財政状況及び健全化判断比率'!B9="","",'各会計、関係団体の財政状況及び健全化判断比率'!B9)</f>
        <v>鏡石駅東第１土地区画整理事業特別会計</v>
      </c>
      <c r="F36" s="368"/>
      <c r="G36" s="368"/>
      <c r="H36" s="368"/>
      <c r="I36" s="368"/>
      <c r="J36" s="368"/>
      <c r="K36" s="368"/>
      <c r="L36" s="368"/>
      <c r="M36" s="368"/>
      <c r="N36" s="368"/>
      <c r="O36" s="368"/>
      <c r="P36" s="368"/>
      <c r="Q36" s="368"/>
      <c r="R36" s="368"/>
      <c r="S36" s="368"/>
      <c r="T36" s="181"/>
      <c r="U36" s="367">
        <f t="shared" ref="U36:U43" si="4">IF(W36="","",U35+1)</f>
        <v>7</v>
      </c>
      <c r="V36" s="367"/>
      <c r="W36" s="368" t="str">
        <f>IF('各会計、関係団体の財政状況及び健全化判断比率'!B30="","",'各会計、関係団体の財政状況及び健全化判断比率'!B30)</f>
        <v>後期高齢者医療特別会計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f t="shared" si="1"/>
        <v>11</v>
      </c>
      <c r="BF36" s="367"/>
      <c r="BG36" s="368" t="str">
        <f>IF('各会計、関係団体の財政状況及び健全化判断比率'!B34="","",'各会計、関係団体の財政状況及び健全化判断比率'!B34)</f>
        <v>工業団地事業特別会計</v>
      </c>
      <c r="BH36" s="368"/>
      <c r="BI36" s="368"/>
      <c r="BJ36" s="368"/>
      <c r="BK36" s="368"/>
      <c r="BL36" s="368"/>
      <c r="BM36" s="368"/>
      <c r="BN36" s="368"/>
      <c r="BO36" s="368"/>
      <c r="BP36" s="368"/>
      <c r="BQ36" s="368"/>
      <c r="BR36" s="368"/>
      <c r="BS36" s="368"/>
      <c r="BT36" s="368"/>
      <c r="BU36" s="368"/>
      <c r="BV36" s="181"/>
      <c r="BW36" s="367">
        <f t="shared" si="2"/>
        <v>14</v>
      </c>
      <c r="BX36" s="367"/>
      <c r="BY36" s="368" t="str">
        <f>IF('各会計、関係団体の財政状況及び健全化判断比率'!B70="","",'各会計、関係団体の財政状況及び健全化判断比率'!B70)</f>
        <v>公立岩瀬病院企業団</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f>IF(E37="","",C36+1)</f>
        <v>4</v>
      </c>
      <c r="D37" s="367"/>
      <c r="E37" s="368" t="str">
        <f>IF('各会計、関係団体の財政状況及び健全化判断比率'!B10="","",'各会計、関係団体の財政状況及び健全化判断比率'!B10)</f>
        <v>育英資金貸付費特別会計</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15</v>
      </c>
      <c r="BX37" s="367"/>
      <c r="BY37" s="368" t="str">
        <f>IF('各会計、関係団体の財政状況及び健全化判断比率'!B71="","",'各会計、関係団体の財政状況及び健全化判断比率'!B71)</f>
        <v>福島県市町村総合事務組合（一般会計）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16</v>
      </c>
      <c r="BX38" s="367"/>
      <c r="BY38" s="368" t="str">
        <f>IF('各会計、関係団体の財政状況及び健全化判断比率'!B72="","",'各会計、関係団体の財政状況及び健全化判断比率'!B72)</f>
        <v>福島県市町村総合事務組合（消防補償等特別会計）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17</v>
      </c>
      <c r="BX39" s="367"/>
      <c r="BY39" s="368" t="str">
        <f>IF('各会計、関係団体の財政状況及び健全化判断比率'!B73="","",'各会計、関係団体の財政状況及び健全化判断比率'!B73)</f>
        <v>福島県市町村総合事務組合（消防賞じゅつ金特別会計）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18</v>
      </c>
      <c r="BX40" s="367"/>
      <c r="BY40" s="368" t="str">
        <f>IF('各会計、関係団体の財政状況及び健全化判断比率'!B74="","",'各会計、関係団体の財政状況及び健全化判断比率'!B74)</f>
        <v>福島県市町村総合事務組合（非常勤職員公務災害補償特別会計）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19</v>
      </c>
      <c r="BX41" s="367"/>
      <c r="BY41" s="368" t="str">
        <f>IF('各会計、関係団体の財政状況及び健全化判断比率'!B75="","",'各会計、関係団体の財政状況及び健全化判断比率'!B75)</f>
        <v>福島県市町村総合事務組合（自治会館管理特別会計）</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f t="shared" si="2"/>
        <v>20</v>
      </c>
      <c r="BX42" s="367"/>
      <c r="BY42" s="368" t="str">
        <f>IF('各会計、関係団体の財政状況及び健全化判断比率'!B76="","",'各会計、関係団体の財政状況及び健全化判断比率'!B76)</f>
        <v>福島県後期高齢者医療連合（一般会計）</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f t="shared" si="2"/>
        <v>21</v>
      </c>
      <c r="BX43" s="367"/>
      <c r="BY43" s="368" t="str">
        <f>IF('各会計、関係団体の財政状況及び健全化判断比率'!B77="","",'各会計、関係団体の財政状況及び健全化判断比率'!B77)</f>
        <v>福島県後期高齢者医療連合（後期高齢者特別会計）</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207</v>
      </c>
      <c r="E46" s="364" t="s">
        <v>208</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209</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210</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211</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212</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213</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214</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215</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tObaeyG7T14DwEkSauMB89qioZoaW0RHzanephMaFUig/tMdDyc1gmdsRcD1F/6PjhNkr77R6JbY+CvgG1Tg4g==" saltValue="NiicQCODB/C7XYkWv3L00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216</v>
      </c>
      <c r="DI1" s="718"/>
      <c r="DJ1" s="718"/>
      <c r="DK1" s="718"/>
      <c r="DL1" s="718"/>
      <c r="DM1" s="718"/>
      <c r="DN1" s="719"/>
      <c r="DO1" s="214"/>
      <c r="DP1" s="717" t="s">
        <v>217</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218</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3" t="s">
        <v>219</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220</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221</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222</v>
      </c>
      <c r="S4" s="674"/>
      <c r="T4" s="674"/>
      <c r="U4" s="674"/>
      <c r="V4" s="674"/>
      <c r="W4" s="674"/>
      <c r="X4" s="674"/>
      <c r="Y4" s="675"/>
      <c r="Z4" s="673" t="s">
        <v>223</v>
      </c>
      <c r="AA4" s="674"/>
      <c r="AB4" s="674"/>
      <c r="AC4" s="675"/>
      <c r="AD4" s="673" t="s">
        <v>224</v>
      </c>
      <c r="AE4" s="674"/>
      <c r="AF4" s="674"/>
      <c r="AG4" s="674"/>
      <c r="AH4" s="674"/>
      <c r="AI4" s="674"/>
      <c r="AJ4" s="674"/>
      <c r="AK4" s="675"/>
      <c r="AL4" s="673" t="s">
        <v>223</v>
      </c>
      <c r="AM4" s="674"/>
      <c r="AN4" s="674"/>
      <c r="AO4" s="675"/>
      <c r="AP4" s="720" t="s">
        <v>225</v>
      </c>
      <c r="AQ4" s="720"/>
      <c r="AR4" s="720"/>
      <c r="AS4" s="720"/>
      <c r="AT4" s="720"/>
      <c r="AU4" s="720"/>
      <c r="AV4" s="720"/>
      <c r="AW4" s="720"/>
      <c r="AX4" s="720"/>
      <c r="AY4" s="720"/>
      <c r="AZ4" s="720"/>
      <c r="BA4" s="720"/>
      <c r="BB4" s="720"/>
      <c r="BC4" s="720"/>
      <c r="BD4" s="720"/>
      <c r="BE4" s="720"/>
      <c r="BF4" s="720"/>
      <c r="BG4" s="720" t="s">
        <v>226</v>
      </c>
      <c r="BH4" s="720"/>
      <c r="BI4" s="720"/>
      <c r="BJ4" s="720"/>
      <c r="BK4" s="720"/>
      <c r="BL4" s="720"/>
      <c r="BM4" s="720"/>
      <c r="BN4" s="720"/>
      <c r="BO4" s="720" t="s">
        <v>223</v>
      </c>
      <c r="BP4" s="720"/>
      <c r="BQ4" s="720"/>
      <c r="BR4" s="720"/>
      <c r="BS4" s="720" t="s">
        <v>227</v>
      </c>
      <c r="BT4" s="720"/>
      <c r="BU4" s="720"/>
      <c r="BV4" s="720"/>
      <c r="BW4" s="720"/>
      <c r="BX4" s="720"/>
      <c r="BY4" s="720"/>
      <c r="BZ4" s="720"/>
      <c r="CA4" s="720"/>
      <c r="CB4" s="720"/>
      <c r="CD4" s="673" t="s">
        <v>228</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229</v>
      </c>
      <c r="C5" s="680"/>
      <c r="D5" s="680"/>
      <c r="E5" s="680"/>
      <c r="F5" s="680"/>
      <c r="G5" s="680"/>
      <c r="H5" s="680"/>
      <c r="I5" s="680"/>
      <c r="J5" s="680"/>
      <c r="K5" s="680"/>
      <c r="L5" s="680"/>
      <c r="M5" s="680"/>
      <c r="N5" s="680"/>
      <c r="O5" s="680"/>
      <c r="P5" s="680"/>
      <c r="Q5" s="681"/>
      <c r="R5" s="676">
        <v>1689636</v>
      </c>
      <c r="S5" s="677"/>
      <c r="T5" s="677"/>
      <c r="U5" s="677"/>
      <c r="V5" s="677"/>
      <c r="W5" s="677"/>
      <c r="X5" s="677"/>
      <c r="Y5" s="702"/>
      <c r="Z5" s="715">
        <v>24</v>
      </c>
      <c r="AA5" s="715"/>
      <c r="AB5" s="715"/>
      <c r="AC5" s="715"/>
      <c r="AD5" s="716">
        <v>1689636</v>
      </c>
      <c r="AE5" s="716"/>
      <c r="AF5" s="716"/>
      <c r="AG5" s="716"/>
      <c r="AH5" s="716"/>
      <c r="AI5" s="716"/>
      <c r="AJ5" s="716"/>
      <c r="AK5" s="716"/>
      <c r="AL5" s="703">
        <v>48.5</v>
      </c>
      <c r="AM5" s="685"/>
      <c r="AN5" s="685"/>
      <c r="AO5" s="704"/>
      <c r="AP5" s="679" t="s">
        <v>230</v>
      </c>
      <c r="AQ5" s="680"/>
      <c r="AR5" s="680"/>
      <c r="AS5" s="680"/>
      <c r="AT5" s="680"/>
      <c r="AU5" s="680"/>
      <c r="AV5" s="680"/>
      <c r="AW5" s="680"/>
      <c r="AX5" s="680"/>
      <c r="AY5" s="680"/>
      <c r="AZ5" s="680"/>
      <c r="BA5" s="680"/>
      <c r="BB5" s="680"/>
      <c r="BC5" s="680"/>
      <c r="BD5" s="680"/>
      <c r="BE5" s="680"/>
      <c r="BF5" s="681"/>
      <c r="BG5" s="621">
        <v>1689593</v>
      </c>
      <c r="BH5" s="622"/>
      <c r="BI5" s="622"/>
      <c r="BJ5" s="622"/>
      <c r="BK5" s="622"/>
      <c r="BL5" s="622"/>
      <c r="BM5" s="622"/>
      <c r="BN5" s="623"/>
      <c r="BO5" s="659">
        <v>100</v>
      </c>
      <c r="BP5" s="659"/>
      <c r="BQ5" s="659"/>
      <c r="BR5" s="659"/>
      <c r="BS5" s="660" t="s">
        <v>129</v>
      </c>
      <c r="BT5" s="660"/>
      <c r="BU5" s="660"/>
      <c r="BV5" s="660"/>
      <c r="BW5" s="660"/>
      <c r="BX5" s="660"/>
      <c r="BY5" s="660"/>
      <c r="BZ5" s="660"/>
      <c r="CA5" s="660"/>
      <c r="CB5" s="698"/>
      <c r="CD5" s="673" t="s">
        <v>225</v>
      </c>
      <c r="CE5" s="674"/>
      <c r="CF5" s="674"/>
      <c r="CG5" s="674"/>
      <c r="CH5" s="674"/>
      <c r="CI5" s="674"/>
      <c r="CJ5" s="674"/>
      <c r="CK5" s="674"/>
      <c r="CL5" s="674"/>
      <c r="CM5" s="674"/>
      <c r="CN5" s="674"/>
      <c r="CO5" s="674"/>
      <c r="CP5" s="674"/>
      <c r="CQ5" s="675"/>
      <c r="CR5" s="673" t="s">
        <v>231</v>
      </c>
      <c r="CS5" s="674"/>
      <c r="CT5" s="674"/>
      <c r="CU5" s="674"/>
      <c r="CV5" s="674"/>
      <c r="CW5" s="674"/>
      <c r="CX5" s="674"/>
      <c r="CY5" s="675"/>
      <c r="CZ5" s="673" t="s">
        <v>223</v>
      </c>
      <c r="DA5" s="674"/>
      <c r="DB5" s="674"/>
      <c r="DC5" s="675"/>
      <c r="DD5" s="673" t="s">
        <v>232</v>
      </c>
      <c r="DE5" s="674"/>
      <c r="DF5" s="674"/>
      <c r="DG5" s="674"/>
      <c r="DH5" s="674"/>
      <c r="DI5" s="674"/>
      <c r="DJ5" s="674"/>
      <c r="DK5" s="674"/>
      <c r="DL5" s="674"/>
      <c r="DM5" s="674"/>
      <c r="DN5" s="674"/>
      <c r="DO5" s="674"/>
      <c r="DP5" s="675"/>
      <c r="DQ5" s="673" t="s">
        <v>233</v>
      </c>
      <c r="DR5" s="674"/>
      <c r="DS5" s="674"/>
      <c r="DT5" s="674"/>
      <c r="DU5" s="674"/>
      <c r="DV5" s="674"/>
      <c r="DW5" s="674"/>
      <c r="DX5" s="674"/>
      <c r="DY5" s="674"/>
      <c r="DZ5" s="674"/>
      <c r="EA5" s="674"/>
      <c r="EB5" s="674"/>
      <c r="EC5" s="675"/>
    </row>
    <row r="6" spans="2:143" ht="11.25" customHeight="1" x14ac:dyDescent="0.15">
      <c r="B6" s="618" t="s">
        <v>234</v>
      </c>
      <c r="C6" s="619"/>
      <c r="D6" s="619"/>
      <c r="E6" s="619"/>
      <c r="F6" s="619"/>
      <c r="G6" s="619"/>
      <c r="H6" s="619"/>
      <c r="I6" s="619"/>
      <c r="J6" s="619"/>
      <c r="K6" s="619"/>
      <c r="L6" s="619"/>
      <c r="M6" s="619"/>
      <c r="N6" s="619"/>
      <c r="O6" s="619"/>
      <c r="P6" s="619"/>
      <c r="Q6" s="620"/>
      <c r="R6" s="621">
        <v>73300</v>
      </c>
      <c r="S6" s="622"/>
      <c r="T6" s="622"/>
      <c r="U6" s="622"/>
      <c r="V6" s="622"/>
      <c r="W6" s="622"/>
      <c r="X6" s="622"/>
      <c r="Y6" s="623"/>
      <c r="Z6" s="659">
        <v>1</v>
      </c>
      <c r="AA6" s="659"/>
      <c r="AB6" s="659"/>
      <c r="AC6" s="659"/>
      <c r="AD6" s="660">
        <v>73300</v>
      </c>
      <c r="AE6" s="660"/>
      <c r="AF6" s="660"/>
      <c r="AG6" s="660"/>
      <c r="AH6" s="660"/>
      <c r="AI6" s="660"/>
      <c r="AJ6" s="660"/>
      <c r="AK6" s="660"/>
      <c r="AL6" s="624">
        <v>2.1</v>
      </c>
      <c r="AM6" s="625"/>
      <c r="AN6" s="625"/>
      <c r="AO6" s="661"/>
      <c r="AP6" s="618" t="s">
        <v>235</v>
      </c>
      <c r="AQ6" s="619"/>
      <c r="AR6" s="619"/>
      <c r="AS6" s="619"/>
      <c r="AT6" s="619"/>
      <c r="AU6" s="619"/>
      <c r="AV6" s="619"/>
      <c r="AW6" s="619"/>
      <c r="AX6" s="619"/>
      <c r="AY6" s="619"/>
      <c r="AZ6" s="619"/>
      <c r="BA6" s="619"/>
      <c r="BB6" s="619"/>
      <c r="BC6" s="619"/>
      <c r="BD6" s="619"/>
      <c r="BE6" s="619"/>
      <c r="BF6" s="620"/>
      <c r="BG6" s="621">
        <v>1689593</v>
      </c>
      <c r="BH6" s="622"/>
      <c r="BI6" s="622"/>
      <c r="BJ6" s="622"/>
      <c r="BK6" s="622"/>
      <c r="BL6" s="622"/>
      <c r="BM6" s="622"/>
      <c r="BN6" s="623"/>
      <c r="BO6" s="659">
        <v>100</v>
      </c>
      <c r="BP6" s="659"/>
      <c r="BQ6" s="659"/>
      <c r="BR6" s="659"/>
      <c r="BS6" s="660" t="s">
        <v>236</v>
      </c>
      <c r="BT6" s="660"/>
      <c r="BU6" s="660"/>
      <c r="BV6" s="660"/>
      <c r="BW6" s="660"/>
      <c r="BX6" s="660"/>
      <c r="BY6" s="660"/>
      <c r="BZ6" s="660"/>
      <c r="CA6" s="660"/>
      <c r="CB6" s="698"/>
      <c r="CD6" s="679" t="s">
        <v>237</v>
      </c>
      <c r="CE6" s="680"/>
      <c r="CF6" s="680"/>
      <c r="CG6" s="680"/>
      <c r="CH6" s="680"/>
      <c r="CI6" s="680"/>
      <c r="CJ6" s="680"/>
      <c r="CK6" s="680"/>
      <c r="CL6" s="680"/>
      <c r="CM6" s="680"/>
      <c r="CN6" s="680"/>
      <c r="CO6" s="680"/>
      <c r="CP6" s="680"/>
      <c r="CQ6" s="681"/>
      <c r="CR6" s="621">
        <v>71129</v>
      </c>
      <c r="CS6" s="622"/>
      <c r="CT6" s="622"/>
      <c r="CU6" s="622"/>
      <c r="CV6" s="622"/>
      <c r="CW6" s="622"/>
      <c r="CX6" s="622"/>
      <c r="CY6" s="623"/>
      <c r="CZ6" s="703">
        <v>1.1000000000000001</v>
      </c>
      <c r="DA6" s="685"/>
      <c r="DB6" s="685"/>
      <c r="DC6" s="705"/>
      <c r="DD6" s="627" t="s">
        <v>129</v>
      </c>
      <c r="DE6" s="622"/>
      <c r="DF6" s="622"/>
      <c r="DG6" s="622"/>
      <c r="DH6" s="622"/>
      <c r="DI6" s="622"/>
      <c r="DJ6" s="622"/>
      <c r="DK6" s="622"/>
      <c r="DL6" s="622"/>
      <c r="DM6" s="622"/>
      <c r="DN6" s="622"/>
      <c r="DO6" s="622"/>
      <c r="DP6" s="623"/>
      <c r="DQ6" s="627">
        <v>71129</v>
      </c>
      <c r="DR6" s="622"/>
      <c r="DS6" s="622"/>
      <c r="DT6" s="622"/>
      <c r="DU6" s="622"/>
      <c r="DV6" s="622"/>
      <c r="DW6" s="622"/>
      <c r="DX6" s="622"/>
      <c r="DY6" s="622"/>
      <c r="DZ6" s="622"/>
      <c r="EA6" s="622"/>
      <c r="EB6" s="622"/>
      <c r="EC6" s="658"/>
    </row>
    <row r="7" spans="2:143" ht="11.25" customHeight="1" x14ac:dyDescent="0.15">
      <c r="B7" s="618" t="s">
        <v>238</v>
      </c>
      <c r="C7" s="619"/>
      <c r="D7" s="619"/>
      <c r="E7" s="619"/>
      <c r="F7" s="619"/>
      <c r="G7" s="619"/>
      <c r="H7" s="619"/>
      <c r="I7" s="619"/>
      <c r="J7" s="619"/>
      <c r="K7" s="619"/>
      <c r="L7" s="619"/>
      <c r="M7" s="619"/>
      <c r="N7" s="619"/>
      <c r="O7" s="619"/>
      <c r="P7" s="619"/>
      <c r="Q7" s="620"/>
      <c r="R7" s="621">
        <v>492</v>
      </c>
      <c r="S7" s="622"/>
      <c r="T7" s="622"/>
      <c r="U7" s="622"/>
      <c r="V7" s="622"/>
      <c r="W7" s="622"/>
      <c r="X7" s="622"/>
      <c r="Y7" s="623"/>
      <c r="Z7" s="659">
        <v>0</v>
      </c>
      <c r="AA7" s="659"/>
      <c r="AB7" s="659"/>
      <c r="AC7" s="659"/>
      <c r="AD7" s="660">
        <v>492</v>
      </c>
      <c r="AE7" s="660"/>
      <c r="AF7" s="660"/>
      <c r="AG7" s="660"/>
      <c r="AH7" s="660"/>
      <c r="AI7" s="660"/>
      <c r="AJ7" s="660"/>
      <c r="AK7" s="660"/>
      <c r="AL7" s="624">
        <v>0</v>
      </c>
      <c r="AM7" s="625"/>
      <c r="AN7" s="625"/>
      <c r="AO7" s="661"/>
      <c r="AP7" s="618" t="s">
        <v>239</v>
      </c>
      <c r="AQ7" s="619"/>
      <c r="AR7" s="619"/>
      <c r="AS7" s="619"/>
      <c r="AT7" s="619"/>
      <c r="AU7" s="619"/>
      <c r="AV7" s="619"/>
      <c r="AW7" s="619"/>
      <c r="AX7" s="619"/>
      <c r="AY7" s="619"/>
      <c r="AZ7" s="619"/>
      <c r="BA7" s="619"/>
      <c r="BB7" s="619"/>
      <c r="BC7" s="619"/>
      <c r="BD7" s="619"/>
      <c r="BE7" s="619"/>
      <c r="BF7" s="620"/>
      <c r="BG7" s="621">
        <v>649849</v>
      </c>
      <c r="BH7" s="622"/>
      <c r="BI7" s="622"/>
      <c r="BJ7" s="622"/>
      <c r="BK7" s="622"/>
      <c r="BL7" s="622"/>
      <c r="BM7" s="622"/>
      <c r="BN7" s="623"/>
      <c r="BO7" s="659">
        <v>38.5</v>
      </c>
      <c r="BP7" s="659"/>
      <c r="BQ7" s="659"/>
      <c r="BR7" s="659"/>
      <c r="BS7" s="660" t="s">
        <v>236</v>
      </c>
      <c r="BT7" s="660"/>
      <c r="BU7" s="660"/>
      <c r="BV7" s="660"/>
      <c r="BW7" s="660"/>
      <c r="BX7" s="660"/>
      <c r="BY7" s="660"/>
      <c r="BZ7" s="660"/>
      <c r="CA7" s="660"/>
      <c r="CB7" s="698"/>
      <c r="CD7" s="618" t="s">
        <v>240</v>
      </c>
      <c r="CE7" s="619"/>
      <c r="CF7" s="619"/>
      <c r="CG7" s="619"/>
      <c r="CH7" s="619"/>
      <c r="CI7" s="619"/>
      <c r="CJ7" s="619"/>
      <c r="CK7" s="619"/>
      <c r="CL7" s="619"/>
      <c r="CM7" s="619"/>
      <c r="CN7" s="619"/>
      <c r="CO7" s="619"/>
      <c r="CP7" s="619"/>
      <c r="CQ7" s="620"/>
      <c r="CR7" s="621">
        <v>814612</v>
      </c>
      <c r="CS7" s="622"/>
      <c r="CT7" s="622"/>
      <c r="CU7" s="622"/>
      <c r="CV7" s="622"/>
      <c r="CW7" s="622"/>
      <c r="CX7" s="622"/>
      <c r="CY7" s="623"/>
      <c r="CZ7" s="659">
        <v>12.1</v>
      </c>
      <c r="DA7" s="659"/>
      <c r="DB7" s="659"/>
      <c r="DC7" s="659"/>
      <c r="DD7" s="627">
        <v>31286</v>
      </c>
      <c r="DE7" s="622"/>
      <c r="DF7" s="622"/>
      <c r="DG7" s="622"/>
      <c r="DH7" s="622"/>
      <c r="DI7" s="622"/>
      <c r="DJ7" s="622"/>
      <c r="DK7" s="622"/>
      <c r="DL7" s="622"/>
      <c r="DM7" s="622"/>
      <c r="DN7" s="622"/>
      <c r="DO7" s="622"/>
      <c r="DP7" s="623"/>
      <c r="DQ7" s="627">
        <v>682149</v>
      </c>
      <c r="DR7" s="622"/>
      <c r="DS7" s="622"/>
      <c r="DT7" s="622"/>
      <c r="DU7" s="622"/>
      <c r="DV7" s="622"/>
      <c r="DW7" s="622"/>
      <c r="DX7" s="622"/>
      <c r="DY7" s="622"/>
      <c r="DZ7" s="622"/>
      <c r="EA7" s="622"/>
      <c r="EB7" s="622"/>
      <c r="EC7" s="658"/>
    </row>
    <row r="8" spans="2:143" ht="11.25" customHeight="1" x14ac:dyDescent="0.15">
      <c r="B8" s="618" t="s">
        <v>241</v>
      </c>
      <c r="C8" s="619"/>
      <c r="D8" s="619"/>
      <c r="E8" s="619"/>
      <c r="F8" s="619"/>
      <c r="G8" s="619"/>
      <c r="H8" s="619"/>
      <c r="I8" s="619"/>
      <c r="J8" s="619"/>
      <c r="K8" s="619"/>
      <c r="L8" s="619"/>
      <c r="M8" s="619"/>
      <c r="N8" s="619"/>
      <c r="O8" s="619"/>
      <c r="P8" s="619"/>
      <c r="Q8" s="620"/>
      <c r="R8" s="621">
        <v>4872</v>
      </c>
      <c r="S8" s="622"/>
      <c r="T8" s="622"/>
      <c r="U8" s="622"/>
      <c r="V8" s="622"/>
      <c r="W8" s="622"/>
      <c r="X8" s="622"/>
      <c r="Y8" s="623"/>
      <c r="Z8" s="659">
        <v>0.1</v>
      </c>
      <c r="AA8" s="659"/>
      <c r="AB8" s="659"/>
      <c r="AC8" s="659"/>
      <c r="AD8" s="660">
        <v>4872</v>
      </c>
      <c r="AE8" s="660"/>
      <c r="AF8" s="660"/>
      <c r="AG8" s="660"/>
      <c r="AH8" s="660"/>
      <c r="AI8" s="660"/>
      <c r="AJ8" s="660"/>
      <c r="AK8" s="660"/>
      <c r="AL8" s="624">
        <v>0.1</v>
      </c>
      <c r="AM8" s="625"/>
      <c r="AN8" s="625"/>
      <c r="AO8" s="661"/>
      <c r="AP8" s="618" t="s">
        <v>242</v>
      </c>
      <c r="AQ8" s="619"/>
      <c r="AR8" s="619"/>
      <c r="AS8" s="619"/>
      <c r="AT8" s="619"/>
      <c r="AU8" s="619"/>
      <c r="AV8" s="619"/>
      <c r="AW8" s="619"/>
      <c r="AX8" s="619"/>
      <c r="AY8" s="619"/>
      <c r="AZ8" s="619"/>
      <c r="BA8" s="619"/>
      <c r="BB8" s="619"/>
      <c r="BC8" s="619"/>
      <c r="BD8" s="619"/>
      <c r="BE8" s="619"/>
      <c r="BF8" s="620"/>
      <c r="BG8" s="621">
        <v>22344</v>
      </c>
      <c r="BH8" s="622"/>
      <c r="BI8" s="622"/>
      <c r="BJ8" s="622"/>
      <c r="BK8" s="622"/>
      <c r="BL8" s="622"/>
      <c r="BM8" s="622"/>
      <c r="BN8" s="623"/>
      <c r="BO8" s="659">
        <v>1.3</v>
      </c>
      <c r="BP8" s="659"/>
      <c r="BQ8" s="659"/>
      <c r="BR8" s="659"/>
      <c r="BS8" s="660" t="s">
        <v>129</v>
      </c>
      <c r="BT8" s="660"/>
      <c r="BU8" s="660"/>
      <c r="BV8" s="660"/>
      <c r="BW8" s="660"/>
      <c r="BX8" s="660"/>
      <c r="BY8" s="660"/>
      <c r="BZ8" s="660"/>
      <c r="CA8" s="660"/>
      <c r="CB8" s="698"/>
      <c r="CD8" s="618" t="s">
        <v>243</v>
      </c>
      <c r="CE8" s="619"/>
      <c r="CF8" s="619"/>
      <c r="CG8" s="619"/>
      <c r="CH8" s="619"/>
      <c r="CI8" s="619"/>
      <c r="CJ8" s="619"/>
      <c r="CK8" s="619"/>
      <c r="CL8" s="619"/>
      <c r="CM8" s="619"/>
      <c r="CN8" s="619"/>
      <c r="CO8" s="619"/>
      <c r="CP8" s="619"/>
      <c r="CQ8" s="620"/>
      <c r="CR8" s="621">
        <v>2201417</v>
      </c>
      <c r="CS8" s="622"/>
      <c r="CT8" s="622"/>
      <c r="CU8" s="622"/>
      <c r="CV8" s="622"/>
      <c r="CW8" s="622"/>
      <c r="CX8" s="622"/>
      <c r="CY8" s="623"/>
      <c r="CZ8" s="659">
        <v>32.799999999999997</v>
      </c>
      <c r="DA8" s="659"/>
      <c r="DB8" s="659"/>
      <c r="DC8" s="659"/>
      <c r="DD8" s="627">
        <v>274525</v>
      </c>
      <c r="DE8" s="622"/>
      <c r="DF8" s="622"/>
      <c r="DG8" s="622"/>
      <c r="DH8" s="622"/>
      <c r="DI8" s="622"/>
      <c r="DJ8" s="622"/>
      <c r="DK8" s="622"/>
      <c r="DL8" s="622"/>
      <c r="DM8" s="622"/>
      <c r="DN8" s="622"/>
      <c r="DO8" s="622"/>
      <c r="DP8" s="623"/>
      <c r="DQ8" s="627">
        <v>1006329</v>
      </c>
      <c r="DR8" s="622"/>
      <c r="DS8" s="622"/>
      <c r="DT8" s="622"/>
      <c r="DU8" s="622"/>
      <c r="DV8" s="622"/>
      <c r="DW8" s="622"/>
      <c r="DX8" s="622"/>
      <c r="DY8" s="622"/>
      <c r="DZ8" s="622"/>
      <c r="EA8" s="622"/>
      <c r="EB8" s="622"/>
      <c r="EC8" s="658"/>
    </row>
    <row r="9" spans="2:143" ht="11.25" customHeight="1" x14ac:dyDescent="0.15">
      <c r="B9" s="618" t="s">
        <v>244</v>
      </c>
      <c r="C9" s="619"/>
      <c r="D9" s="619"/>
      <c r="E9" s="619"/>
      <c r="F9" s="619"/>
      <c r="G9" s="619"/>
      <c r="H9" s="619"/>
      <c r="I9" s="619"/>
      <c r="J9" s="619"/>
      <c r="K9" s="619"/>
      <c r="L9" s="619"/>
      <c r="M9" s="619"/>
      <c r="N9" s="619"/>
      <c r="O9" s="619"/>
      <c r="P9" s="619"/>
      <c r="Q9" s="620"/>
      <c r="R9" s="621">
        <v>3421</v>
      </c>
      <c r="S9" s="622"/>
      <c r="T9" s="622"/>
      <c r="U9" s="622"/>
      <c r="V9" s="622"/>
      <c r="W9" s="622"/>
      <c r="X9" s="622"/>
      <c r="Y9" s="623"/>
      <c r="Z9" s="659">
        <v>0</v>
      </c>
      <c r="AA9" s="659"/>
      <c r="AB9" s="659"/>
      <c r="AC9" s="659"/>
      <c r="AD9" s="660">
        <v>3421</v>
      </c>
      <c r="AE9" s="660"/>
      <c r="AF9" s="660"/>
      <c r="AG9" s="660"/>
      <c r="AH9" s="660"/>
      <c r="AI9" s="660"/>
      <c r="AJ9" s="660"/>
      <c r="AK9" s="660"/>
      <c r="AL9" s="624">
        <v>0.1</v>
      </c>
      <c r="AM9" s="625"/>
      <c r="AN9" s="625"/>
      <c r="AO9" s="661"/>
      <c r="AP9" s="618" t="s">
        <v>245</v>
      </c>
      <c r="AQ9" s="619"/>
      <c r="AR9" s="619"/>
      <c r="AS9" s="619"/>
      <c r="AT9" s="619"/>
      <c r="AU9" s="619"/>
      <c r="AV9" s="619"/>
      <c r="AW9" s="619"/>
      <c r="AX9" s="619"/>
      <c r="AY9" s="619"/>
      <c r="AZ9" s="619"/>
      <c r="BA9" s="619"/>
      <c r="BB9" s="619"/>
      <c r="BC9" s="619"/>
      <c r="BD9" s="619"/>
      <c r="BE9" s="619"/>
      <c r="BF9" s="620"/>
      <c r="BG9" s="621">
        <v>518445</v>
      </c>
      <c r="BH9" s="622"/>
      <c r="BI9" s="622"/>
      <c r="BJ9" s="622"/>
      <c r="BK9" s="622"/>
      <c r="BL9" s="622"/>
      <c r="BM9" s="622"/>
      <c r="BN9" s="623"/>
      <c r="BO9" s="659">
        <v>30.7</v>
      </c>
      <c r="BP9" s="659"/>
      <c r="BQ9" s="659"/>
      <c r="BR9" s="659"/>
      <c r="BS9" s="660" t="s">
        <v>236</v>
      </c>
      <c r="BT9" s="660"/>
      <c r="BU9" s="660"/>
      <c r="BV9" s="660"/>
      <c r="BW9" s="660"/>
      <c r="BX9" s="660"/>
      <c r="BY9" s="660"/>
      <c r="BZ9" s="660"/>
      <c r="CA9" s="660"/>
      <c r="CB9" s="698"/>
      <c r="CD9" s="618" t="s">
        <v>246</v>
      </c>
      <c r="CE9" s="619"/>
      <c r="CF9" s="619"/>
      <c r="CG9" s="619"/>
      <c r="CH9" s="619"/>
      <c r="CI9" s="619"/>
      <c r="CJ9" s="619"/>
      <c r="CK9" s="619"/>
      <c r="CL9" s="619"/>
      <c r="CM9" s="619"/>
      <c r="CN9" s="619"/>
      <c r="CO9" s="619"/>
      <c r="CP9" s="619"/>
      <c r="CQ9" s="620"/>
      <c r="CR9" s="621">
        <v>487007</v>
      </c>
      <c r="CS9" s="622"/>
      <c r="CT9" s="622"/>
      <c r="CU9" s="622"/>
      <c r="CV9" s="622"/>
      <c r="CW9" s="622"/>
      <c r="CX9" s="622"/>
      <c r="CY9" s="623"/>
      <c r="CZ9" s="659">
        <v>7.3</v>
      </c>
      <c r="DA9" s="659"/>
      <c r="DB9" s="659"/>
      <c r="DC9" s="659"/>
      <c r="DD9" s="627">
        <v>694</v>
      </c>
      <c r="DE9" s="622"/>
      <c r="DF9" s="622"/>
      <c r="DG9" s="622"/>
      <c r="DH9" s="622"/>
      <c r="DI9" s="622"/>
      <c r="DJ9" s="622"/>
      <c r="DK9" s="622"/>
      <c r="DL9" s="622"/>
      <c r="DM9" s="622"/>
      <c r="DN9" s="622"/>
      <c r="DO9" s="622"/>
      <c r="DP9" s="623"/>
      <c r="DQ9" s="627">
        <v>396740</v>
      </c>
      <c r="DR9" s="622"/>
      <c r="DS9" s="622"/>
      <c r="DT9" s="622"/>
      <c r="DU9" s="622"/>
      <c r="DV9" s="622"/>
      <c r="DW9" s="622"/>
      <c r="DX9" s="622"/>
      <c r="DY9" s="622"/>
      <c r="DZ9" s="622"/>
      <c r="EA9" s="622"/>
      <c r="EB9" s="622"/>
      <c r="EC9" s="658"/>
    </row>
    <row r="10" spans="2:143" ht="11.25" customHeight="1" x14ac:dyDescent="0.15">
      <c r="B10" s="618" t="s">
        <v>247</v>
      </c>
      <c r="C10" s="619"/>
      <c r="D10" s="619"/>
      <c r="E10" s="619"/>
      <c r="F10" s="619"/>
      <c r="G10" s="619"/>
      <c r="H10" s="619"/>
      <c r="I10" s="619"/>
      <c r="J10" s="619"/>
      <c r="K10" s="619"/>
      <c r="L10" s="619"/>
      <c r="M10" s="619"/>
      <c r="N10" s="619"/>
      <c r="O10" s="619"/>
      <c r="P10" s="619"/>
      <c r="Q10" s="620"/>
      <c r="R10" s="621" t="s">
        <v>236</v>
      </c>
      <c r="S10" s="622"/>
      <c r="T10" s="622"/>
      <c r="U10" s="622"/>
      <c r="V10" s="622"/>
      <c r="W10" s="622"/>
      <c r="X10" s="622"/>
      <c r="Y10" s="623"/>
      <c r="Z10" s="659" t="s">
        <v>129</v>
      </c>
      <c r="AA10" s="659"/>
      <c r="AB10" s="659"/>
      <c r="AC10" s="659"/>
      <c r="AD10" s="660" t="s">
        <v>236</v>
      </c>
      <c r="AE10" s="660"/>
      <c r="AF10" s="660"/>
      <c r="AG10" s="660"/>
      <c r="AH10" s="660"/>
      <c r="AI10" s="660"/>
      <c r="AJ10" s="660"/>
      <c r="AK10" s="660"/>
      <c r="AL10" s="624" t="s">
        <v>129</v>
      </c>
      <c r="AM10" s="625"/>
      <c r="AN10" s="625"/>
      <c r="AO10" s="661"/>
      <c r="AP10" s="618" t="s">
        <v>248</v>
      </c>
      <c r="AQ10" s="619"/>
      <c r="AR10" s="619"/>
      <c r="AS10" s="619"/>
      <c r="AT10" s="619"/>
      <c r="AU10" s="619"/>
      <c r="AV10" s="619"/>
      <c r="AW10" s="619"/>
      <c r="AX10" s="619"/>
      <c r="AY10" s="619"/>
      <c r="AZ10" s="619"/>
      <c r="BA10" s="619"/>
      <c r="BB10" s="619"/>
      <c r="BC10" s="619"/>
      <c r="BD10" s="619"/>
      <c r="BE10" s="619"/>
      <c r="BF10" s="620"/>
      <c r="BG10" s="621">
        <v>36556</v>
      </c>
      <c r="BH10" s="622"/>
      <c r="BI10" s="622"/>
      <c r="BJ10" s="622"/>
      <c r="BK10" s="622"/>
      <c r="BL10" s="622"/>
      <c r="BM10" s="622"/>
      <c r="BN10" s="623"/>
      <c r="BO10" s="659">
        <v>2.2000000000000002</v>
      </c>
      <c r="BP10" s="659"/>
      <c r="BQ10" s="659"/>
      <c r="BR10" s="659"/>
      <c r="BS10" s="660" t="s">
        <v>249</v>
      </c>
      <c r="BT10" s="660"/>
      <c r="BU10" s="660"/>
      <c r="BV10" s="660"/>
      <c r="BW10" s="660"/>
      <c r="BX10" s="660"/>
      <c r="BY10" s="660"/>
      <c r="BZ10" s="660"/>
      <c r="CA10" s="660"/>
      <c r="CB10" s="698"/>
      <c r="CD10" s="618" t="s">
        <v>250</v>
      </c>
      <c r="CE10" s="619"/>
      <c r="CF10" s="619"/>
      <c r="CG10" s="619"/>
      <c r="CH10" s="619"/>
      <c r="CI10" s="619"/>
      <c r="CJ10" s="619"/>
      <c r="CK10" s="619"/>
      <c r="CL10" s="619"/>
      <c r="CM10" s="619"/>
      <c r="CN10" s="619"/>
      <c r="CO10" s="619"/>
      <c r="CP10" s="619"/>
      <c r="CQ10" s="620"/>
      <c r="CR10" s="621">
        <v>6044</v>
      </c>
      <c r="CS10" s="622"/>
      <c r="CT10" s="622"/>
      <c r="CU10" s="622"/>
      <c r="CV10" s="622"/>
      <c r="CW10" s="622"/>
      <c r="CX10" s="622"/>
      <c r="CY10" s="623"/>
      <c r="CZ10" s="659">
        <v>0.1</v>
      </c>
      <c r="DA10" s="659"/>
      <c r="DB10" s="659"/>
      <c r="DC10" s="659"/>
      <c r="DD10" s="627" t="s">
        <v>236</v>
      </c>
      <c r="DE10" s="622"/>
      <c r="DF10" s="622"/>
      <c r="DG10" s="622"/>
      <c r="DH10" s="622"/>
      <c r="DI10" s="622"/>
      <c r="DJ10" s="622"/>
      <c r="DK10" s="622"/>
      <c r="DL10" s="622"/>
      <c r="DM10" s="622"/>
      <c r="DN10" s="622"/>
      <c r="DO10" s="622"/>
      <c r="DP10" s="623"/>
      <c r="DQ10" s="627">
        <v>5940</v>
      </c>
      <c r="DR10" s="622"/>
      <c r="DS10" s="622"/>
      <c r="DT10" s="622"/>
      <c r="DU10" s="622"/>
      <c r="DV10" s="622"/>
      <c r="DW10" s="622"/>
      <c r="DX10" s="622"/>
      <c r="DY10" s="622"/>
      <c r="DZ10" s="622"/>
      <c r="EA10" s="622"/>
      <c r="EB10" s="622"/>
      <c r="EC10" s="658"/>
    </row>
    <row r="11" spans="2:143" ht="11.25" customHeight="1" x14ac:dyDescent="0.15">
      <c r="B11" s="618" t="s">
        <v>251</v>
      </c>
      <c r="C11" s="619"/>
      <c r="D11" s="619"/>
      <c r="E11" s="619"/>
      <c r="F11" s="619"/>
      <c r="G11" s="619"/>
      <c r="H11" s="619"/>
      <c r="I11" s="619"/>
      <c r="J11" s="619"/>
      <c r="K11" s="619"/>
      <c r="L11" s="619"/>
      <c r="M11" s="619"/>
      <c r="N11" s="619"/>
      <c r="O11" s="619"/>
      <c r="P11" s="619"/>
      <c r="Q11" s="620"/>
      <c r="R11" s="621">
        <v>316471</v>
      </c>
      <c r="S11" s="622"/>
      <c r="T11" s="622"/>
      <c r="U11" s="622"/>
      <c r="V11" s="622"/>
      <c r="W11" s="622"/>
      <c r="X11" s="622"/>
      <c r="Y11" s="623"/>
      <c r="Z11" s="624">
        <v>4.5</v>
      </c>
      <c r="AA11" s="625"/>
      <c r="AB11" s="625"/>
      <c r="AC11" s="626"/>
      <c r="AD11" s="627">
        <v>316471</v>
      </c>
      <c r="AE11" s="622"/>
      <c r="AF11" s="622"/>
      <c r="AG11" s="622"/>
      <c r="AH11" s="622"/>
      <c r="AI11" s="622"/>
      <c r="AJ11" s="622"/>
      <c r="AK11" s="623"/>
      <c r="AL11" s="624">
        <v>9.1</v>
      </c>
      <c r="AM11" s="625"/>
      <c r="AN11" s="625"/>
      <c r="AO11" s="661"/>
      <c r="AP11" s="618" t="s">
        <v>252</v>
      </c>
      <c r="AQ11" s="619"/>
      <c r="AR11" s="619"/>
      <c r="AS11" s="619"/>
      <c r="AT11" s="619"/>
      <c r="AU11" s="619"/>
      <c r="AV11" s="619"/>
      <c r="AW11" s="619"/>
      <c r="AX11" s="619"/>
      <c r="AY11" s="619"/>
      <c r="AZ11" s="619"/>
      <c r="BA11" s="619"/>
      <c r="BB11" s="619"/>
      <c r="BC11" s="619"/>
      <c r="BD11" s="619"/>
      <c r="BE11" s="619"/>
      <c r="BF11" s="620"/>
      <c r="BG11" s="621">
        <v>72504</v>
      </c>
      <c r="BH11" s="622"/>
      <c r="BI11" s="622"/>
      <c r="BJ11" s="622"/>
      <c r="BK11" s="622"/>
      <c r="BL11" s="622"/>
      <c r="BM11" s="622"/>
      <c r="BN11" s="623"/>
      <c r="BO11" s="659">
        <v>4.3</v>
      </c>
      <c r="BP11" s="659"/>
      <c r="BQ11" s="659"/>
      <c r="BR11" s="659"/>
      <c r="BS11" s="660" t="s">
        <v>236</v>
      </c>
      <c r="BT11" s="660"/>
      <c r="BU11" s="660"/>
      <c r="BV11" s="660"/>
      <c r="BW11" s="660"/>
      <c r="BX11" s="660"/>
      <c r="BY11" s="660"/>
      <c r="BZ11" s="660"/>
      <c r="CA11" s="660"/>
      <c r="CB11" s="698"/>
      <c r="CD11" s="618" t="s">
        <v>253</v>
      </c>
      <c r="CE11" s="619"/>
      <c r="CF11" s="619"/>
      <c r="CG11" s="619"/>
      <c r="CH11" s="619"/>
      <c r="CI11" s="619"/>
      <c r="CJ11" s="619"/>
      <c r="CK11" s="619"/>
      <c r="CL11" s="619"/>
      <c r="CM11" s="619"/>
      <c r="CN11" s="619"/>
      <c r="CO11" s="619"/>
      <c r="CP11" s="619"/>
      <c r="CQ11" s="620"/>
      <c r="CR11" s="621">
        <v>517863</v>
      </c>
      <c r="CS11" s="622"/>
      <c r="CT11" s="622"/>
      <c r="CU11" s="622"/>
      <c r="CV11" s="622"/>
      <c r="CW11" s="622"/>
      <c r="CX11" s="622"/>
      <c r="CY11" s="623"/>
      <c r="CZ11" s="659">
        <v>7.7</v>
      </c>
      <c r="DA11" s="659"/>
      <c r="DB11" s="659"/>
      <c r="DC11" s="659"/>
      <c r="DD11" s="627">
        <v>201735</v>
      </c>
      <c r="DE11" s="622"/>
      <c r="DF11" s="622"/>
      <c r="DG11" s="622"/>
      <c r="DH11" s="622"/>
      <c r="DI11" s="622"/>
      <c r="DJ11" s="622"/>
      <c r="DK11" s="622"/>
      <c r="DL11" s="622"/>
      <c r="DM11" s="622"/>
      <c r="DN11" s="622"/>
      <c r="DO11" s="622"/>
      <c r="DP11" s="623"/>
      <c r="DQ11" s="627">
        <v>249919</v>
      </c>
      <c r="DR11" s="622"/>
      <c r="DS11" s="622"/>
      <c r="DT11" s="622"/>
      <c r="DU11" s="622"/>
      <c r="DV11" s="622"/>
      <c r="DW11" s="622"/>
      <c r="DX11" s="622"/>
      <c r="DY11" s="622"/>
      <c r="DZ11" s="622"/>
      <c r="EA11" s="622"/>
      <c r="EB11" s="622"/>
      <c r="EC11" s="658"/>
    </row>
    <row r="12" spans="2:143" ht="11.25" customHeight="1" x14ac:dyDescent="0.15">
      <c r="B12" s="618" t="s">
        <v>254</v>
      </c>
      <c r="C12" s="619"/>
      <c r="D12" s="619"/>
      <c r="E12" s="619"/>
      <c r="F12" s="619"/>
      <c r="G12" s="619"/>
      <c r="H12" s="619"/>
      <c r="I12" s="619"/>
      <c r="J12" s="619"/>
      <c r="K12" s="619"/>
      <c r="L12" s="619"/>
      <c r="M12" s="619"/>
      <c r="N12" s="619"/>
      <c r="O12" s="619"/>
      <c r="P12" s="619"/>
      <c r="Q12" s="620"/>
      <c r="R12" s="621" t="s">
        <v>236</v>
      </c>
      <c r="S12" s="622"/>
      <c r="T12" s="622"/>
      <c r="U12" s="622"/>
      <c r="V12" s="622"/>
      <c r="W12" s="622"/>
      <c r="X12" s="622"/>
      <c r="Y12" s="623"/>
      <c r="Z12" s="659" t="s">
        <v>236</v>
      </c>
      <c r="AA12" s="659"/>
      <c r="AB12" s="659"/>
      <c r="AC12" s="659"/>
      <c r="AD12" s="660" t="s">
        <v>255</v>
      </c>
      <c r="AE12" s="660"/>
      <c r="AF12" s="660"/>
      <c r="AG12" s="660"/>
      <c r="AH12" s="660"/>
      <c r="AI12" s="660"/>
      <c r="AJ12" s="660"/>
      <c r="AK12" s="660"/>
      <c r="AL12" s="624" t="s">
        <v>129</v>
      </c>
      <c r="AM12" s="625"/>
      <c r="AN12" s="625"/>
      <c r="AO12" s="661"/>
      <c r="AP12" s="618" t="s">
        <v>256</v>
      </c>
      <c r="AQ12" s="619"/>
      <c r="AR12" s="619"/>
      <c r="AS12" s="619"/>
      <c r="AT12" s="619"/>
      <c r="AU12" s="619"/>
      <c r="AV12" s="619"/>
      <c r="AW12" s="619"/>
      <c r="AX12" s="619"/>
      <c r="AY12" s="619"/>
      <c r="AZ12" s="619"/>
      <c r="BA12" s="619"/>
      <c r="BB12" s="619"/>
      <c r="BC12" s="619"/>
      <c r="BD12" s="619"/>
      <c r="BE12" s="619"/>
      <c r="BF12" s="620"/>
      <c r="BG12" s="621">
        <v>879579</v>
      </c>
      <c r="BH12" s="622"/>
      <c r="BI12" s="622"/>
      <c r="BJ12" s="622"/>
      <c r="BK12" s="622"/>
      <c r="BL12" s="622"/>
      <c r="BM12" s="622"/>
      <c r="BN12" s="623"/>
      <c r="BO12" s="659">
        <v>52.1</v>
      </c>
      <c r="BP12" s="659"/>
      <c r="BQ12" s="659"/>
      <c r="BR12" s="659"/>
      <c r="BS12" s="660" t="s">
        <v>236</v>
      </c>
      <c r="BT12" s="660"/>
      <c r="BU12" s="660"/>
      <c r="BV12" s="660"/>
      <c r="BW12" s="660"/>
      <c r="BX12" s="660"/>
      <c r="BY12" s="660"/>
      <c r="BZ12" s="660"/>
      <c r="CA12" s="660"/>
      <c r="CB12" s="698"/>
      <c r="CD12" s="618" t="s">
        <v>257</v>
      </c>
      <c r="CE12" s="619"/>
      <c r="CF12" s="619"/>
      <c r="CG12" s="619"/>
      <c r="CH12" s="619"/>
      <c r="CI12" s="619"/>
      <c r="CJ12" s="619"/>
      <c r="CK12" s="619"/>
      <c r="CL12" s="619"/>
      <c r="CM12" s="619"/>
      <c r="CN12" s="619"/>
      <c r="CO12" s="619"/>
      <c r="CP12" s="619"/>
      <c r="CQ12" s="620"/>
      <c r="CR12" s="621">
        <v>199376</v>
      </c>
      <c r="CS12" s="622"/>
      <c r="CT12" s="622"/>
      <c r="CU12" s="622"/>
      <c r="CV12" s="622"/>
      <c r="CW12" s="622"/>
      <c r="CX12" s="622"/>
      <c r="CY12" s="623"/>
      <c r="CZ12" s="659">
        <v>3</v>
      </c>
      <c r="DA12" s="659"/>
      <c r="DB12" s="659"/>
      <c r="DC12" s="659"/>
      <c r="DD12" s="627" t="s">
        <v>236</v>
      </c>
      <c r="DE12" s="622"/>
      <c r="DF12" s="622"/>
      <c r="DG12" s="622"/>
      <c r="DH12" s="622"/>
      <c r="DI12" s="622"/>
      <c r="DJ12" s="622"/>
      <c r="DK12" s="622"/>
      <c r="DL12" s="622"/>
      <c r="DM12" s="622"/>
      <c r="DN12" s="622"/>
      <c r="DO12" s="622"/>
      <c r="DP12" s="623"/>
      <c r="DQ12" s="627">
        <v>146376</v>
      </c>
      <c r="DR12" s="622"/>
      <c r="DS12" s="622"/>
      <c r="DT12" s="622"/>
      <c r="DU12" s="622"/>
      <c r="DV12" s="622"/>
      <c r="DW12" s="622"/>
      <c r="DX12" s="622"/>
      <c r="DY12" s="622"/>
      <c r="DZ12" s="622"/>
      <c r="EA12" s="622"/>
      <c r="EB12" s="622"/>
      <c r="EC12" s="658"/>
    </row>
    <row r="13" spans="2:143" ht="11.25" customHeight="1" x14ac:dyDescent="0.15">
      <c r="B13" s="618" t="s">
        <v>258</v>
      </c>
      <c r="C13" s="619"/>
      <c r="D13" s="619"/>
      <c r="E13" s="619"/>
      <c r="F13" s="619"/>
      <c r="G13" s="619"/>
      <c r="H13" s="619"/>
      <c r="I13" s="619"/>
      <c r="J13" s="619"/>
      <c r="K13" s="619"/>
      <c r="L13" s="619"/>
      <c r="M13" s="619"/>
      <c r="N13" s="619"/>
      <c r="O13" s="619"/>
      <c r="P13" s="619"/>
      <c r="Q13" s="620"/>
      <c r="R13" s="621" t="s">
        <v>236</v>
      </c>
      <c r="S13" s="622"/>
      <c r="T13" s="622"/>
      <c r="U13" s="622"/>
      <c r="V13" s="622"/>
      <c r="W13" s="622"/>
      <c r="X13" s="622"/>
      <c r="Y13" s="623"/>
      <c r="Z13" s="659" t="s">
        <v>129</v>
      </c>
      <c r="AA13" s="659"/>
      <c r="AB13" s="659"/>
      <c r="AC13" s="659"/>
      <c r="AD13" s="660" t="s">
        <v>249</v>
      </c>
      <c r="AE13" s="660"/>
      <c r="AF13" s="660"/>
      <c r="AG13" s="660"/>
      <c r="AH13" s="660"/>
      <c r="AI13" s="660"/>
      <c r="AJ13" s="660"/>
      <c r="AK13" s="660"/>
      <c r="AL13" s="624" t="s">
        <v>249</v>
      </c>
      <c r="AM13" s="625"/>
      <c r="AN13" s="625"/>
      <c r="AO13" s="661"/>
      <c r="AP13" s="618" t="s">
        <v>259</v>
      </c>
      <c r="AQ13" s="619"/>
      <c r="AR13" s="619"/>
      <c r="AS13" s="619"/>
      <c r="AT13" s="619"/>
      <c r="AU13" s="619"/>
      <c r="AV13" s="619"/>
      <c r="AW13" s="619"/>
      <c r="AX13" s="619"/>
      <c r="AY13" s="619"/>
      <c r="AZ13" s="619"/>
      <c r="BA13" s="619"/>
      <c r="BB13" s="619"/>
      <c r="BC13" s="619"/>
      <c r="BD13" s="619"/>
      <c r="BE13" s="619"/>
      <c r="BF13" s="620"/>
      <c r="BG13" s="621">
        <v>879567</v>
      </c>
      <c r="BH13" s="622"/>
      <c r="BI13" s="622"/>
      <c r="BJ13" s="622"/>
      <c r="BK13" s="622"/>
      <c r="BL13" s="622"/>
      <c r="BM13" s="622"/>
      <c r="BN13" s="623"/>
      <c r="BO13" s="659">
        <v>52.1</v>
      </c>
      <c r="BP13" s="659"/>
      <c r="BQ13" s="659"/>
      <c r="BR13" s="659"/>
      <c r="BS13" s="660" t="s">
        <v>129</v>
      </c>
      <c r="BT13" s="660"/>
      <c r="BU13" s="660"/>
      <c r="BV13" s="660"/>
      <c r="BW13" s="660"/>
      <c r="BX13" s="660"/>
      <c r="BY13" s="660"/>
      <c r="BZ13" s="660"/>
      <c r="CA13" s="660"/>
      <c r="CB13" s="698"/>
      <c r="CD13" s="618" t="s">
        <v>260</v>
      </c>
      <c r="CE13" s="619"/>
      <c r="CF13" s="619"/>
      <c r="CG13" s="619"/>
      <c r="CH13" s="619"/>
      <c r="CI13" s="619"/>
      <c r="CJ13" s="619"/>
      <c r="CK13" s="619"/>
      <c r="CL13" s="619"/>
      <c r="CM13" s="619"/>
      <c r="CN13" s="619"/>
      <c r="CO13" s="619"/>
      <c r="CP13" s="619"/>
      <c r="CQ13" s="620"/>
      <c r="CR13" s="621">
        <v>1052711</v>
      </c>
      <c r="CS13" s="622"/>
      <c r="CT13" s="622"/>
      <c r="CU13" s="622"/>
      <c r="CV13" s="622"/>
      <c r="CW13" s="622"/>
      <c r="CX13" s="622"/>
      <c r="CY13" s="623"/>
      <c r="CZ13" s="659">
        <v>15.7</v>
      </c>
      <c r="DA13" s="659"/>
      <c r="DB13" s="659"/>
      <c r="DC13" s="659"/>
      <c r="DD13" s="627">
        <v>666064</v>
      </c>
      <c r="DE13" s="622"/>
      <c r="DF13" s="622"/>
      <c r="DG13" s="622"/>
      <c r="DH13" s="622"/>
      <c r="DI13" s="622"/>
      <c r="DJ13" s="622"/>
      <c r="DK13" s="622"/>
      <c r="DL13" s="622"/>
      <c r="DM13" s="622"/>
      <c r="DN13" s="622"/>
      <c r="DO13" s="622"/>
      <c r="DP13" s="623"/>
      <c r="DQ13" s="627">
        <v>522145</v>
      </c>
      <c r="DR13" s="622"/>
      <c r="DS13" s="622"/>
      <c r="DT13" s="622"/>
      <c r="DU13" s="622"/>
      <c r="DV13" s="622"/>
      <c r="DW13" s="622"/>
      <c r="DX13" s="622"/>
      <c r="DY13" s="622"/>
      <c r="DZ13" s="622"/>
      <c r="EA13" s="622"/>
      <c r="EB13" s="622"/>
      <c r="EC13" s="658"/>
    </row>
    <row r="14" spans="2:143" ht="11.25" customHeight="1" x14ac:dyDescent="0.15">
      <c r="B14" s="618" t="s">
        <v>261</v>
      </c>
      <c r="C14" s="619"/>
      <c r="D14" s="619"/>
      <c r="E14" s="619"/>
      <c r="F14" s="619"/>
      <c r="G14" s="619"/>
      <c r="H14" s="619"/>
      <c r="I14" s="619"/>
      <c r="J14" s="619"/>
      <c r="K14" s="619"/>
      <c r="L14" s="619"/>
      <c r="M14" s="619"/>
      <c r="N14" s="619"/>
      <c r="O14" s="619"/>
      <c r="P14" s="619"/>
      <c r="Q14" s="620"/>
      <c r="R14" s="621" t="s">
        <v>129</v>
      </c>
      <c r="S14" s="622"/>
      <c r="T14" s="622"/>
      <c r="U14" s="622"/>
      <c r="V14" s="622"/>
      <c r="W14" s="622"/>
      <c r="X14" s="622"/>
      <c r="Y14" s="623"/>
      <c r="Z14" s="659" t="s">
        <v>129</v>
      </c>
      <c r="AA14" s="659"/>
      <c r="AB14" s="659"/>
      <c r="AC14" s="659"/>
      <c r="AD14" s="660" t="s">
        <v>236</v>
      </c>
      <c r="AE14" s="660"/>
      <c r="AF14" s="660"/>
      <c r="AG14" s="660"/>
      <c r="AH14" s="660"/>
      <c r="AI14" s="660"/>
      <c r="AJ14" s="660"/>
      <c r="AK14" s="660"/>
      <c r="AL14" s="624" t="s">
        <v>236</v>
      </c>
      <c r="AM14" s="625"/>
      <c r="AN14" s="625"/>
      <c r="AO14" s="661"/>
      <c r="AP14" s="618" t="s">
        <v>262</v>
      </c>
      <c r="AQ14" s="619"/>
      <c r="AR14" s="619"/>
      <c r="AS14" s="619"/>
      <c r="AT14" s="619"/>
      <c r="AU14" s="619"/>
      <c r="AV14" s="619"/>
      <c r="AW14" s="619"/>
      <c r="AX14" s="619"/>
      <c r="AY14" s="619"/>
      <c r="AZ14" s="619"/>
      <c r="BA14" s="619"/>
      <c r="BB14" s="619"/>
      <c r="BC14" s="619"/>
      <c r="BD14" s="619"/>
      <c r="BE14" s="619"/>
      <c r="BF14" s="620"/>
      <c r="BG14" s="621">
        <v>42422</v>
      </c>
      <c r="BH14" s="622"/>
      <c r="BI14" s="622"/>
      <c r="BJ14" s="622"/>
      <c r="BK14" s="622"/>
      <c r="BL14" s="622"/>
      <c r="BM14" s="622"/>
      <c r="BN14" s="623"/>
      <c r="BO14" s="659">
        <v>2.5</v>
      </c>
      <c r="BP14" s="659"/>
      <c r="BQ14" s="659"/>
      <c r="BR14" s="659"/>
      <c r="BS14" s="660" t="s">
        <v>236</v>
      </c>
      <c r="BT14" s="660"/>
      <c r="BU14" s="660"/>
      <c r="BV14" s="660"/>
      <c r="BW14" s="660"/>
      <c r="BX14" s="660"/>
      <c r="BY14" s="660"/>
      <c r="BZ14" s="660"/>
      <c r="CA14" s="660"/>
      <c r="CB14" s="698"/>
      <c r="CD14" s="618" t="s">
        <v>263</v>
      </c>
      <c r="CE14" s="619"/>
      <c r="CF14" s="619"/>
      <c r="CG14" s="619"/>
      <c r="CH14" s="619"/>
      <c r="CI14" s="619"/>
      <c r="CJ14" s="619"/>
      <c r="CK14" s="619"/>
      <c r="CL14" s="619"/>
      <c r="CM14" s="619"/>
      <c r="CN14" s="619"/>
      <c r="CO14" s="619"/>
      <c r="CP14" s="619"/>
      <c r="CQ14" s="620"/>
      <c r="CR14" s="621">
        <v>243510</v>
      </c>
      <c r="CS14" s="622"/>
      <c r="CT14" s="622"/>
      <c r="CU14" s="622"/>
      <c r="CV14" s="622"/>
      <c r="CW14" s="622"/>
      <c r="CX14" s="622"/>
      <c r="CY14" s="623"/>
      <c r="CZ14" s="659">
        <v>3.6</v>
      </c>
      <c r="DA14" s="659"/>
      <c r="DB14" s="659"/>
      <c r="DC14" s="659"/>
      <c r="DD14" s="627" t="s">
        <v>129</v>
      </c>
      <c r="DE14" s="622"/>
      <c r="DF14" s="622"/>
      <c r="DG14" s="622"/>
      <c r="DH14" s="622"/>
      <c r="DI14" s="622"/>
      <c r="DJ14" s="622"/>
      <c r="DK14" s="622"/>
      <c r="DL14" s="622"/>
      <c r="DM14" s="622"/>
      <c r="DN14" s="622"/>
      <c r="DO14" s="622"/>
      <c r="DP14" s="623"/>
      <c r="DQ14" s="627">
        <v>243410</v>
      </c>
      <c r="DR14" s="622"/>
      <c r="DS14" s="622"/>
      <c r="DT14" s="622"/>
      <c r="DU14" s="622"/>
      <c r="DV14" s="622"/>
      <c r="DW14" s="622"/>
      <c r="DX14" s="622"/>
      <c r="DY14" s="622"/>
      <c r="DZ14" s="622"/>
      <c r="EA14" s="622"/>
      <c r="EB14" s="622"/>
      <c r="EC14" s="658"/>
    </row>
    <row r="15" spans="2:143" ht="11.25" customHeight="1" x14ac:dyDescent="0.15">
      <c r="B15" s="618" t="s">
        <v>264</v>
      </c>
      <c r="C15" s="619"/>
      <c r="D15" s="619"/>
      <c r="E15" s="619"/>
      <c r="F15" s="619"/>
      <c r="G15" s="619"/>
      <c r="H15" s="619"/>
      <c r="I15" s="619"/>
      <c r="J15" s="619"/>
      <c r="K15" s="619"/>
      <c r="L15" s="619"/>
      <c r="M15" s="619"/>
      <c r="N15" s="619"/>
      <c r="O15" s="619"/>
      <c r="P15" s="619"/>
      <c r="Q15" s="620"/>
      <c r="R15" s="621" t="s">
        <v>236</v>
      </c>
      <c r="S15" s="622"/>
      <c r="T15" s="622"/>
      <c r="U15" s="622"/>
      <c r="V15" s="622"/>
      <c r="W15" s="622"/>
      <c r="X15" s="622"/>
      <c r="Y15" s="623"/>
      <c r="Z15" s="659" t="s">
        <v>249</v>
      </c>
      <c r="AA15" s="659"/>
      <c r="AB15" s="659"/>
      <c r="AC15" s="659"/>
      <c r="AD15" s="660" t="s">
        <v>236</v>
      </c>
      <c r="AE15" s="660"/>
      <c r="AF15" s="660"/>
      <c r="AG15" s="660"/>
      <c r="AH15" s="660"/>
      <c r="AI15" s="660"/>
      <c r="AJ15" s="660"/>
      <c r="AK15" s="660"/>
      <c r="AL15" s="624" t="s">
        <v>129</v>
      </c>
      <c r="AM15" s="625"/>
      <c r="AN15" s="625"/>
      <c r="AO15" s="661"/>
      <c r="AP15" s="618" t="s">
        <v>265</v>
      </c>
      <c r="AQ15" s="619"/>
      <c r="AR15" s="619"/>
      <c r="AS15" s="619"/>
      <c r="AT15" s="619"/>
      <c r="AU15" s="619"/>
      <c r="AV15" s="619"/>
      <c r="AW15" s="619"/>
      <c r="AX15" s="619"/>
      <c r="AY15" s="619"/>
      <c r="AZ15" s="619"/>
      <c r="BA15" s="619"/>
      <c r="BB15" s="619"/>
      <c r="BC15" s="619"/>
      <c r="BD15" s="619"/>
      <c r="BE15" s="619"/>
      <c r="BF15" s="620"/>
      <c r="BG15" s="621">
        <v>117743</v>
      </c>
      <c r="BH15" s="622"/>
      <c r="BI15" s="622"/>
      <c r="BJ15" s="622"/>
      <c r="BK15" s="622"/>
      <c r="BL15" s="622"/>
      <c r="BM15" s="622"/>
      <c r="BN15" s="623"/>
      <c r="BO15" s="659">
        <v>7</v>
      </c>
      <c r="BP15" s="659"/>
      <c r="BQ15" s="659"/>
      <c r="BR15" s="659"/>
      <c r="BS15" s="660" t="s">
        <v>129</v>
      </c>
      <c r="BT15" s="660"/>
      <c r="BU15" s="660"/>
      <c r="BV15" s="660"/>
      <c r="BW15" s="660"/>
      <c r="BX15" s="660"/>
      <c r="BY15" s="660"/>
      <c r="BZ15" s="660"/>
      <c r="CA15" s="660"/>
      <c r="CB15" s="698"/>
      <c r="CD15" s="618" t="s">
        <v>266</v>
      </c>
      <c r="CE15" s="619"/>
      <c r="CF15" s="619"/>
      <c r="CG15" s="619"/>
      <c r="CH15" s="619"/>
      <c r="CI15" s="619"/>
      <c r="CJ15" s="619"/>
      <c r="CK15" s="619"/>
      <c r="CL15" s="619"/>
      <c r="CM15" s="619"/>
      <c r="CN15" s="619"/>
      <c r="CO15" s="619"/>
      <c r="CP15" s="619"/>
      <c r="CQ15" s="620"/>
      <c r="CR15" s="621">
        <v>650451</v>
      </c>
      <c r="CS15" s="622"/>
      <c r="CT15" s="622"/>
      <c r="CU15" s="622"/>
      <c r="CV15" s="622"/>
      <c r="CW15" s="622"/>
      <c r="CX15" s="622"/>
      <c r="CY15" s="623"/>
      <c r="CZ15" s="659">
        <v>9.6999999999999993</v>
      </c>
      <c r="DA15" s="659"/>
      <c r="DB15" s="659"/>
      <c r="DC15" s="659"/>
      <c r="DD15" s="627">
        <v>145289</v>
      </c>
      <c r="DE15" s="622"/>
      <c r="DF15" s="622"/>
      <c r="DG15" s="622"/>
      <c r="DH15" s="622"/>
      <c r="DI15" s="622"/>
      <c r="DJ15" s="622"/>
      <c r="DK15" s="622"/>
      <c r="DL15" s="622"/>
      <c r="DM15" s="622"/>
      <c r="DN15" s="622"/>
      <c r="DO15" s="622"/>
      <c r="DP15" s="623"/>
      <c r="DQ15" s="627">
        <v>543025</v>
      </c>
      <c r="DR15" s="622"/>
      <c r="DS15" s="622"/>
      <c r="DT15" s="622"/>
      <c r="DU15" s="622"/>
      <c r="DV15" s="622"/>
      <c r="DW15" s="622"/>
      <c r="DX15" s="622"/>
      <c r="DY15" s="622"/>
      <c r="DZ15" s="622"/>
      <c r="EA15" s="622"/>
      <c r="EB15" s="622"/>
      <c r="EC15" s="658"/>
    </row>
    <row r="16" spans="2:143" ht="11.25" customHeight="1" x14ac:dyDescent="0.15">
      <c r="B16" s="618" t="s">
        <v>267</v>
      </c>
      <c r="C16" s="619"/>
      <c r="D16" s="619"/>
      <c r="E16" s="619"/>
      <c r="F16" s="619"/>
      <c r="G16" s="619"/>
      <c r="H16" s="619"/>
      <c r="I16" s="619"/>
      <c r="J16" s="619"/>
      <c r="K16" s="619"/>
      <c r="L16" s="619"/>
      <c r="M16" s="619"/>
      <c r="N16" s="619"/>
      <c r="O16" s="619"/>
      <c r="P16" s="619"/>
      <c r="Q16" s="620"/>
      <c r="R16" s="621">
        <v>4931</v>
      </c>
      <c r="S16" s="622"/>
      <c r="T16" s="622"/>
      <c r="U16" s="622"/>
      <c r="V16" s="622"/>
      <c r="W16" s="622"/>
      <c r="X16" s="622"/>
      <c r="Y16" s="623"/>
      <c r="Z16" s="659">
        <v>0.1</v>
      </c>
      <c r="AA16" s="659"/>
      <c r="AB16" s="659"/>
      <c r="AC16" s="659"/>
      <c r="AD16" s="660">
        <v>4931</v>
      </c>
      <c r="AE16" s="660"/>
      <c r="AF16" s="660"/>
      <c r="AG16" s="660"/>
      <c r="AH16" s="660"/>
      <c r="AI16" s="660"/>
      <c r="AJ16" s="660"/>
      <c r="AK16" s="660"/>
      <c r="AL16" s="624">
        <v>0.1</v>
      </c>
      <c r="AM16" s="625"/>
      <c r="AN16" s="625"/>
      <c r="AO16" s="661"/>
      <c r="AP16" s="618" t="s">
        <v>268</v>
      </c>
      <c r="AQ16" s="619"/>
      <c r="AR16" s="619"/>
      <c r="AS16" s="619"/>
      <c r="AT16" s="619"/>
      <c r="AU16" s="619"/>
      <c r="AV16" s="619"/>
      <c r="AW16" s="619"/>
      <c r="AX16" s="619"/>
      <c r="AY16" s="619"/>
      <c r="AZ16" s="619"/>
      <c r="BA16" s="619"/>
      <c r="BB16" s="619"/>
      <c r="BC16" s="619"/>
      <c r="BD16" s="619"/>
      <c r="BE16" s="619"/>
      <c r="BF16" s="620"/>
      <c r="BG16" s="621" t="s">
        <v>236</v>
      </c>
      <c r="BH16" s="622"/>
      <c r="BI16" s="622"/>
      <c r="BJ16" s="622"/>
      <c r="BK16" s="622"/>
      <c r="BL16" s="622"/>
      <c r="BM16" s="622"/>
      <c r="BN16" s="623"/>
      <c r="BO16" s="659" t="s">
        <v>129</v>
      </c>
      <c r="BP16" s="659"/>
      <c r="BQ16" s="659"/>
      <c r="BR16" s="659"/>
      <c r="BS16" s="660" t="s">
        <v>129</v>
      </c>
      <c r="BT16" s="660"/>
      <c r="BU16" s="660"/>
      <c r="BV16" s="660"/>
      <c r="BW16" s="660"/>
      <c r="BX16" s="660"/>
      <c r="BY16" s="660"/>
      <c r="BZ16" s="660"/>
      <c r="CA16" s="660"/>
      <c r="CB16" s="698"/>
      <c r="CD16" s="618" t="s">
        <v>269</v>
      </c>
      <c r="CE16" s="619"/>
      <c r="CF16" s="619"/>
      <c r="CG16" s="619"/>
      <c r="CH16" s="619"/>
      <c r="CI16" s="619"/>
      <c r="CJ16" s="619"/>
      <c r="CK16" s="619"/>
      <c r="CL16" s="619"/>
      <c r="CM16" s="619"/>
      <c r="CN16" s="619"/>
      <c r="CO16" s="619"/>
      <c r="CP16" s="619"/>
      <c r="CQ16" s="620"/>
      <c r="CR16" s="621">
        <v>9178</v>
      </c>
      <c r="CS16" s="622"/>
      <c r="CT16" s="622"/>
      <c r="CU16" s="622"/>
      <c r="CV16" s="622"/>
      <c r="CW16" s="622"/>
      <c r="CX16" s="622"/>
      <c r="CY16" s="623"/>
      <c r="CZ16" s="659">
        <v>0.1</v>
      </c>
      <c r="DA16" s="659"/>
      <c r="DB16" s="659"/>
      <c r="DC16" s="659"/>
      <c r="DD16" s="627" t="s">
        <v>129</v>
      </c>
      <c r="DE16" s="622"/>
      <c r="DF16" s="622"/>
      <c r="DG16" s="622"/>
      <c r="DH16" s="622"/>
      <c r="DI16" s="622"/>
      <c r="DJ16" s="622"/>
      <c r="DK16" s="622"/>
      <c r="DL16" s="622"/>
      <c r="DM16" s="622"/>
      <c r="DN16" s="622"/>
      <c r="DO16" s="622"/>
      <c r="DP16" s="623"/>
      <c r="DQ16" s="627">
        <v>1550</v>
      </c>
      <c r="DR16" s="622"/>
      <c r="DS16" s="622"/>
      <c r="DT16" s="622"/>
      <c r="DU16" s="622"/>
      <c r="DV16" s="622"/>
      <c r="DW16" s="622"/>
      <c r="DX16" s="622"/>
      <c r="DY16" s="622"/>
      <c r="DZ16" s="622"/>
      <c r="EA16" s="622"/>
      <c r="EB16" s="622"/>
      <c r="EC16" s="658"/>
    </row>
    <row r="17" spans="2:133" ht="11.25" customHeight="1" x14ac:dyDescent="0.15">
      <c r="B17" s="618" t="s">
        <v>270</v>
      </c>
      <c r="C17" s="619"/>
      <c r="D17" s="619"/>
      <c r="E17" s="619"/>
      <c r="F17" s="619"/>
      <c r="G17" s="619"/>
      <c r="H17" s="619"/>
      <c r="I17" s="619"/>
      <c r="J17" s="619"/>
      <c r="K17" s="619"/>
      <c r="L17" s="619"/>
      <c r="M17" s="619"/>
      <c r="N17" s="619"/>
      <c r="O17" s="619"/>
      <c r="P17" s="619"/>
      <c r="Q17" s="620"/>
      <c r="R17" s="621">
        <v>26906</v>
      </c>
      <c r="S17" s="622"/>
      <c r="T17" s="622"/>
      <c r="U17" s="622"/>
      <c r="V17" s="622"/>
      <c r="W17" s="622"/>
      <c r="X17" s="622"/>
      <c r="Y17" s="623"/>
      <c r="Z17" s="659">
        <v>0.4</v>
      </c>
      <c r="AA17" s="659"/>
      <c r="AB17" s="659"/>
      <c r="AC17" s="659"/>
      <c r="AD17" s="660">
        <v>26906</v>
      </c>
      <c r="AE17" s="660"/>
      <c r="AF17" s="660"/>
      <c r="AG17" s="660"/>
      <c r="AH17" s="660"/>
      <c r="AI17" s="660"/>
      <c r="AJ17" s="660"/>
      <c r="AK17" s="660"/>
      <c r="AL17" s="624">
        <v>0.8</v>
      </c>
      <c r="AM17" s="625"/>
      <c r="AN17" s="625"/>
      <c r="AO17" s="661"/>
      <c r="AP17" s="618" t="s">
        <v>271</v>
      </c>
      <c r="AQ17" s="619"/>
      <c r="AR17" s="619"/>
      <c r="AS17" s="619"/>
      <c r="AT17" s="619"/>
      <c r="AU17" s="619"/>
      <c r="AV17" s="619"/>
      <c r="AW17" s="619"/>
      <c r="AX17" s="619"/>
      <c r="AY17" s="619"/>
      <c r="AZ17" s="619"/>
      <c r="BA17" s="619"/>
      <c r="BB17" s="619"/>
      <c r="BC17" s="619"/>
      <c r="BD17" s="619"/>
      <c r="BE17" s="619"/>
      <c r="BF17" s="620"/>
      <c r="BG17" s="621" t="s">
        <v>236</v>
      </c>
      <c r="BH17" s="622"/>
      <c r="BI17" s="622"/>
      <c r="BJ17" s="622"/>
      <c r="BK17" s="622"/>
      <c r="BL17" s="622"/>
      <c r="BM17" s="622"/>
      <c r="BN17" s="623"/>
      <c r="BO17" s="659" t="s">
        <v>236</v>
      </c>
      <c r="BP17" s="659"/>
      <c r="BQ17" s="659"/>
      <c r="BR17" s="659"/>
      <c r="BS17" s="660" t="s">
        <v>129</v>
      </c>
      <c r="BT17" s="660"/>
      <c r="BU17" s="660"/>
      <c r="BV17" s="660"/>
      <c r="BW17" s="660"/>
      <c r="BX17" s="660"/>
      <c r="BY17" s="660"/>
      <c r="BZ17" s="660"/>
      <c r="CA17" s="660"/>
      <c r="CB17" s="698"/>
      <c r="CD17" s="618" t="s">
        <v>272</v>
      </c>
      <c r="CE17" s="619"/>
      <c r="CF17" s="619"/>
      <c r="CG17" s="619"/>
      <c r="CH17" s="619"/>
      <c r="CI17" s="619"/>
      <c r="CJ17" s="619"/>
      <c r="CK17" s="619"/>
      <c r="CL17" s="619"/>
      <c r="CM17" s="619"/>
      <c r="CN17" s="619"/>
      <c r="CO17" s="619"/>
      <c r="CP17" s="619"/>
      <c r="CQ17" s="620"/>
      <c r="CR17" s="621">
        <v>462252</v>
      </c>
      <c r="CS17" s="622"/>
      <c r="CT17" s="622"/>
      <c r="CU17" s="622"/>
      <c r="CV17" s="622"/>
      <c r="CW17" s="622"/>
      <c r="CX17" s="622"/>
      <c r="CY17" s="623"/>
      <c r="CZ17" s="659">
        <v>6.9</v>
      </c>
      <c r="DA17" s="659"/>
      <c r="DB17" s="659"/>
      <c r="DC17" s="659"/>
      <c r="DD17" s="627" t="s">
        <v>236</v>
      </c>
      <c r="DE17" s="622"/>
      <c r="DF17" s="622"/>
      <c r="DG17" s="622"/>
      <c r="DH17" s="622"/>
      <c r="DI17" s="622"/>
      <c r="DJ17" s="622"/>
      <c r="DK17" s="622"/>
      <c r="DL17" s="622"/>
      <c r="DM17" s="622"/>
      <c r="DN17" s="622"/>
      <c r="DO17" s="622"/>
      <c r="DP17" s="623"/>
      <c r="DQ17" s="627">
        <v>447861</v>
      </c>
      <c r="DR17" s="622"/>
      <c r="DS17" s="622"/>
      <c r="DT17" s="622"/>
      <c r="DU17" s="622"/>
      <c r="DV17" s="622"/>
      <c r="DW17" s="622"/>
      <c r="DX17" s="622"/>
      <c r="DY17" s="622"/>
      <c r="DZ17" s="622"/>
      <c r="EA17" s="622"/>
      <c r="EB17" s="622"/>
      <c r="EC17" s="658"/>
    </row>
    <row r="18" spans="2:133" ht="11.25" customHeight="1" x14ac:dyDescent="0.15">
      <c r="B18" s="618" t="s">
        <v>273</v>
      </c>
      <c r="C18" s="619"/>
      <c r="D18" s="619"/>
      <c r="E18" s="619"/>
      <c r="F18" s="619"/>
      <c r="G18" s="619"/>
      <c r="H18" s="619"/>
      <c r="I18" s="619"/>
      <c r="J18" s="619"/>
      <c r="K18" s="619"/>
      <c r="L18" s="619"/>
      <c r="M18" s="619"/>
      <c r="N18" s="619"/>
      <c r="O18" s="619"/>
      <c r="P18" s="619"/>
      <c r="Q18" s="620"/>
      <c r="R18" s="621">
        <v>23312</v>
      </c>
      <c r="S18" s="622"/>
      <c r="T18" s="622"/>
      <c r="U18" s="622"/>
      <c r="V18" s="622"/>
      <c r="W18" s="622"/>
      <c r="X18" s="622"/>
      <c r="Y18" s="623"/>
      <c r="Z18" s="659">
        <v>0.3</v>
      </c>
      <c r="AA18" s="659"/>
      <c r="AB18" s="659"/>
      <c r="AC18" s="659"/>
      <c r="AD18" s="660">
        <v>23312</v>
      </c>
      <c r="AE18" s="660"/>
      <c r="AF18" s="660"/>
      <c r="AG18" s="660"/>
      <c r="AH18" s="660"/>
      <c r="AI18" s="660"/>
      <c r="AJ18" s="660"/>
      <c r="AK18" s="660"/>
      <c r="AL18" s="624">
        <v>0.7</v>
      </c>
      <c r="AM18" s="625"/>
      <c r="AN18" s="625"/>
      <c r="AO18" s="661"/>
      <c r="AP18" s="618" t="s">
        <v>274</v>
      </c>
      <c r="AQ18" s="619"/>
      <c r="AR18" s="619"/>
      <c r="AS18" s="619"/>
      <c r="AT18" s="619"/>
      <c r="AU18" s="619"/>
      <c r="AV18" s="619"/>
      <c r="AW18" s="619"/>
      <c r="AX18" s="619"/>
      <c r="AY18" s="619"/>
      <c r="AZ18" s="619"/>
      <c r="BA18" s="619"/>
      <c r="BB18" s="619"/>
      <c r="BC18" s="619"/>
      <c r="BD18" s="619"/>
      <c r="BE18" s="619"/>
      <c r="BF18" s="620"/>
      <c r="BG18" s="621" t="s">
        <v>249</v>
      </c>
      <c r="BH18" s="622"/>
      <c r="BI18" s="622"/>
      <c r="BJ18" s="622"/>
      <c r="BK18" s="622"/>
      <c r="BL18" s="622"/>
      <c r="BM18" s="622"/>
      <c r="BN18" s="623"/>
      <c r="BO18" s="659" t="s">
        <v>236</v>
      </c>
      <c r="BP18" s="659"/>
      <c r="BQ18" s="659"/>
      <c r="BR18" s="659"/>
      <c r="BS18" s="660" t="s">
        <v>249</v>
      </c>
      <c r="BT18" s="660"/>
      <c r="BU18" s="660"/>
      <c r="BV18" s="660"/>
      <c r="BW18" s="660"/>
      <c r="BX18" s="660"/>
      <c r="BY18" s="660"/>
      <c r="BZ18" s="660"/>
      <c r="CA18" s="660"/>
      <c r="CB18" s="698"/>
      <c r="CD18" s="618" t="s">
        <v>275</v>
      </c>
      <c r="CE18" s="619"/>
      <c r="CF18" s="619"/>
      <c r="CG18" s="619"/>
      <c r="CH18" s="619"/>
      <c r="CI18" s="619"/>
      <c r="CJ18" s="619"/>
      <c r="CK18" s="619"/>
      <c r="CL18" s="619"/>
      <c r="CM18" s="619"/>
      <c r="CN18" s="619"/>
      <c r="CO18" s="619"/>
      <c r="CP18" s="619"/>
      <c r="CQ18" s="620"/>
      <c r="CR18" s="621" t="s">
        <v>129</v>
      </c>
      <c r="CS18" s="622"/>
      <c r="CT18" s="622"/>
      <c r="CU18" s="622"/>
      <c r="CV18" s="622"/>
      <c r="CW18" s="622"/>
      <c r="CX18" s="622"/>
      <c r="CY18" s="623"/>
      <c r="CZ18" s="659" t="s">
        <v>236</v>
      </c>
      <c r="DA18" s="659"/>
      <c r="DB18" s="659"/>
      <c r="DC18" s="659"/>
      <c r="DD18" s="627" t="s">
        <v>236</v>
      </c>
      <c r="DE18" s="622"/>
      <c r="DF18" s="622"/>
      <c r="DG18" s="622"/>
      <c r="DH18" s="622"/>
      <c r="DI18" s="622"/>
      <c r="DJ18" s="622"/>
      <c r="DK18" s="622"/>
      <c r="DL18" s="622"/>
      <c r="DM18" s="622"/>
      <c r="DN18" s="622"/>
      <c r="DO18" s="622"/>
      <c r="DP18" s="623"/>
      <c r="DQ18" s="627" t="s">
        <v>129</v>
      </c>
      <c r="DR18" s="622"/>
      <c r="DS18" s="622"/>
      <c r="DT18" s="622"/>
      <c r="DU18" s="622"/>
      <c r="DV18" s="622"/>
      <c r="DW18" s="622"/>
      <c r="DX18" s="622"/>
      <c r="DY18" s="622"/>
      <c r="DZ18" s="622"/>
      <c r="EA18" s="622"/>
      <c r="EB18" s="622"/>
      <c r="EC18" s="658"/>
    </row>
    <row r="19" spans="2:133" ht="11.25" customHeight="1" x14ac:dyDescent="0.15">
      <c r="B19" s="618" t="s">
        <v>276</v>
      </c>
      <c r="C19" s="619"/>
      <c r="D19" s="619"/>
      <c r="E19" s="619"/>
      <c r="F19" s="619"/>
      <c r="G19" s="619"/>
      <c r="H19" s="619"/>
      <c r="I19" s="619"/>
      <c r="J19" s="619"/>
      <c r="K19" s="619"/>
      <c r="L19" s="619"/>
      <c r="M19" s="619"/>
      <c r="N19" s="619"/>
      <c r="O19" s="619"/>
      <c r="P19" s="619"/>
      <c r="Q19" s="620"/>
      <c r="R19" s="621">
        <v>20559</v>
      </c>
      <c r="S19" s="622"/>
      <c r="T19" s="622"/>
      <c r="U19" s="622"/>
      <c r="V19" s="622"/>
      <c r="W19" s="622"/>
      <c r="X19" s="622"/>
      <c r="Y19" s="623"/>
      <c r="Z19" s="659">
        <v>0.3</v>
      </c>
      <c r="AA19" s="659"/>
      <c r="AB19" s="659"/>
      <c r="AC19" s="659"/>
      <c r="AD19" s="660">
        <v>20559</v>
      </c>
      <c r="AE19" s="660"/>
      <c r="AF19" s="660"/>
      <c r="AG19" s="660"/>
      <c r="AH19" s="660"/>
      <c r="AI19" s="660"/>
      <c r="AJ19" s="660"/>
      <c r="AK19" s="660"/>
      <c r="AL19" s="624">
        <v>0.6</v>
      </c>
      <c r="AM19" s="625"/>
      <c r="AN19" s="625"/>
      <c r="AO19" s="661"/>
      <c r="AP19" s="618" t="s">
        <v>277</v>
      </c>
      <c r="AQ19" s="619"/>
      <c r="AR19" s="619"/>
      <c r="AS19" s="619"/>
      <c r="AT19" s="619"/>
      <c r="AU19" s="619"/>
      <c r="AV19" s="619"/>
      <c r="AW19" s="619"/>
      <c r="AX19" s="619"/>
      <c r="AY19" s="619"/>
      <c r="AZ19" s="619"/>
      <c r="BA19" s="619"/>
      <c r="BB19" s="619"/>
      <c r="BC19" s="619"/>
      <c r="BD19" s="619"/>
      <c r="BE19" s="619"/>
      <c r="BF19" s="620"/>
      <c r="BG19" s="621">
        <v>43</v>
      </c>
      <c r="BH19" s="622"/>
      <c r="BI19" s="622"/>
      <c r="BJ19" s="622"/>
      <c r="BK19" s="622"/>
      <c r="BL19" s="622"/>
      <c r="BM19" s="622"/>
      <c r="BN19" s="623"/>
      <c r="BO19" s="659">
        <v>0</v>
      </c>
      <c r="BP19" s="659"/>
      <c r="BQ19" s="659"/>
      <c r="BR19" s="659"/>
      <c r="BS19" s="660" t="s">
        <v>236</v>
      </c>
      <c r="BT19" s="660"/>
      <c r="BU19" s="660"/>
      <c r="BV19" s="660"/>
      <c r="BW19" s="660"/>
      <c r="BX19" s="660"/>
      <c r="BY19" s="660"/>
      <c r="BZ19" s="660"/>
      <c r="CA19" s="660"/>
      <c r="CB19" s="698"/>
      <c r="CD19" s="618" t="s">
        <v>278</v>
      </c>
      <c r="CE19" s="619"/>
      <c r="CF19" s="619"/>
      <c r="CG19" s="619"/>
      <c r="CH19" s="619"/>
      <c r="CI19" s="619"/>
      <c r="CJ19" s="619"/>
      <c r="CK19" s="619"/>
      <c r="CL19" s="619"/>
      <c r="CM19" s="619"/>
      <c r="CN19" s="619"/>
      <c r="CO19" s="619"/>
      <c r="CP19" s="619"/>
      <c r="CQ19" s="620"/>
      <c r="CR19" s="621" t="s">
        <v>129</v>
      </c>
      <c r="CS19" s="622"/>
      <c r="CT19" s="622"/>
      <c r="CU19" s="622"/>
      <c r="CV19" s="622"/>
      <c r="CW19" s="622"/>
      <c r="CX19" s="622"/>
      <c r="CY19" s="623"/>
      <c r="CZ19" s="659" t="s">
        <v>236</v>
      </c>
      <c r="DA19" s="659"/>
      <c r="DB19" s="659"/>
      <c r="DC19" s="659"/>
      <c r="DD19" s="627" t="s">
        <v>129</v>
      </c>
      <c r="DE19" s="622"/>
      <c r="DF19" s="622"/>
      <c r="DG19" s="622"/>
      <c r="DH19" s="622"/>
      <c r="DI19" s="622"/>
      <c r="DJ19" s="622"/>
      <c r="DK19" s="622"/>
      <c r="DL19" s="622"/>
      <c r="DM19" s="622"/>
      <c r="DN19" s="622"/>
      <c r="DO19" s="622"/>
      <c r="DP19" s="623"/>
      <c r="DQ19" s="627" t="s">
        <v>129</v>
      </c>
      <c r="DR19" s="622"/>
      <c r="DS19" s="622"/>
      <c r="DT19" s="622"/>
      <c r="DU19" s="622"/>
      <c r="DV19" s="622"/>
      <c r="DW19" s="622"/>
      <c r="DX19" s="622"/>
      <c r="DY19" s="622"/>
      <c r="DZ19" s="622"/>
      <c r="EA19" s="622"/>
      <c r="EB19" s="622"/>
      <c r="EC19" s="658"/>
    </row>
    <row r="20" spans="2:133" ht="11.25" customHeight="1" x14ac:dyDescent="0.15">
      <c r="B20" s="688" t="s">
        <v>279</v>
      </c>
      <c r="C20" s="689"/>
      <c r="D20" s="689"/>
      <c r="E20" s="689"/>
      <c r="F20" s="689"/>
      <c r="G20" s="689"/>
      <c r="H20" s="689"/>
      <c r="I20" s="689"/>
      <c r="J20" s="689"/>
      <c r="K20" s="689"/>
      <c r="L20" s="689"/>
      <c r="M20" s="689"/>
      <c r="N20" s="689"/>
      <c r="O20" s="689"/>
      <c r="P20" s="689"/>
      <c r="Q20" s="690"/>
      <c r="R20" s="621">
        <v>2753</v>
      </c>
      <c r="S20" s="622"/>
      <c r="T20" s="622"/>
      <c r="U20" s="622"/>
      <c r="V20" s="622"/>
      <c r="W20" s="622"/>
      <c r="X20" s="622"/>
      <c r="Y20" s="623"/>
      <c r="Z20" s="659">
        <v>0</v>
      </c>
      <c r="AA20" s="659"/>
      <c r="AB20" s="659"/>
      <c r="AC20" s="659"/>
      <c r="AD20" s="660">
        <v>2753</v>
      </c>
      <c r="AE20" s="660"/>
      <c r="AF20" s="660"/>
      <c r="AG20" s="660"/>
      <c r="AH20" s="660"/>
      <c r="AI20" s="660"/>
      <c r="AJ20" s="660"/>
      <c r="AK20" s="660"/>
      <c r="AL20" s="624">
        <v>0.1</v>
      </c>
      <c r="AM20" s="625"/>
      <c r="AN20" s="625"/>
      <c r="AO20" s="661"/>
      <c r="AP20" s="618" t="s">
        <v>280</v>
      </c>
      <c r="AQ20" s="619"/>
      <c r="AR20" s="619"/>
      <c r="AS20" s="619"/>
      <c r="AT20" s="619"/>
      <c r="AU20" s="619"/>
      <c r="AV20" s="619"/>
      <c r="AW20" s="619"/>
      <c r="AX20" s="619"/>
      <c r="AY20" s="619"/>
      <c r="AZ20" s="619"/>
      <c r="BA20" s="619"/>
      <c r="BB20" s="619"/>
      <c r="BC20" s="619"/>
      <c r="BD20" s="619"/>
      <c r="BE20" s="619"/>
      <c r="BF20" s="620"/>
      <c r="BG20" s="621">
        <v>43</v>
      </c>
      <c r="BH20" s="622"/>
      <c r="BI20" s="622"/>
      <c r="BJ20" s="622"/>
      <c r="BK20" s="622"/>
      <c r="BL20" s="622"/>
      <c r="BM20" s="622"/>
      <c r="BN20" s="623"/>
      <c r="BO20" s="659">
        <v>0</v>
      </c>
      <c r="BP20" s="659"/>
      <c r="BQ20" s="659"/>
      <c r="BR20" s="659"/>
      <c r="BS20" s="660" t="s">
        <v>255</v>
      </c>
      <c r="BT20" s="660"/>
      <c r="BU20" s="660"/>
      <c r="BV20" s="660"/>
      <c r="BW20" s="660"/>
      <c r="BX20" s="660"/>
      <c r="BY20" s="660"/>
      <c r="BZ20" s="660"/>
      <c r="CA20" s="660"/>
      <c r="CB20" s="698"/>
      <c r="CD20" s="618" t="s">
        <v>281</v>
      </c>
      <c r="CE20" s="619"/>
      <c r="CF20" s="619"/>
      <c r="CG20" s="619"/>
      <c r="CH20" s="619"/>
      <c r="CI20" s="619"/>
      <c r="CJ20" s="619"/>
      <c r="CK20" s="619"/>
      <c r="CL20" s="619"/>
      <c r="CM20" s="619"/>
      <c r="CN20" s="619"/>
      <c r="CO20" s="619"/>
      <c r="CP20" s="619"/>
      <c r="CQ20" s="620"/>
      <c r="CR20" s="621">
        <v>6715550</v>
      </c>
      <c r="CS20" s="622"/>
      <c r="CT20" s="622"/>
      <c r="CU20" s="622"/>
      <c r="CV20" s="622"/>
      <c r="CW20" s="622"/>
      <c r="CX20" s="622"/>
      <c r="CY20" s="623"/>
      <c r="CZ20" s="659">
        <v>100</v>
      </c>
      <c r="DA20" s="659"/>
      <c r="DB20" s="659"/>
      <c r="DC20" s="659"/>
      <c r="DD20" s="627">
        <v>1319593</v>
      </c>
      <c r="DE20" s="622"/>
      <c r="DF20" s="622"/>
      <c r="DG20" s="622"/>
      <c r="DH20" s="622"/>
      <c r="DI20" s="622"/>
      <c r="DJ20" s="622"/>
      <c r="DK20" s="622"/>
      <c r="DL20" s="622"/>
      <c r="DM20" s="622"/>
      <c r="DN20" s="622"/>
      <c r="DO20" s="622"/>
      <c r="DP20" s="623"/>
      <c r="DQ20" s="627">
        <v>4316573</v>
      </c>
      <c r="DR20" s="622"/>
      <c r="DS20" s="622"/>
      <c r="DT20" s="622"/>
      <c r="DU20" s="622"/>
      <c r="DV20" s="622"/>
      <c r="DW20" s="622"/>
      <c r="DX20" s="622"/>
      <c r="DY20" s="622"/>
      <c r="DZ20" s="622"/>
      <c r="EA20" s="622"/>
      <c r="EB20" s="622"/>
      <c r="EC20" s="658"/>
    </row>
    <row r="21" spans="2:133" ht="11.25" customHeight="1" x14ac:dyDescent="0.15">
      <c r="B21" s="618" t="s">
        <v>282</v>
      </c>
      <c r="C21" s="619"/>
      <c r="D21" s="619"/>
      <c r="E21" s="619"/>
      <c r="F21" s="619"/>
      <c r="G21" s="619"/>
      <c r="H21" s="619"/>
      <c r="I21" s="619"/>
      <c r="J21" s="619"/>
      <c r="K21" s="619"/>
      <c r="L21" s="619"/>
      <c r="M21" s="619"/>
      <c r="N21" s="619"/>
      <c r="O21" s="619"/>
      <c r="P21" s="619"/>
      <c r="Q21" s="620"/>
      <c r="R21" s="621">
        <v>1678054</v>
      </c>
      <c r="S21" s="622"/>
      <c r="T21" s="622"/>
      <c r="U21" s="622"/>
      <c r="V21" s="622"/>
      <c r="W21" s="622"/>
      <c r="X21" s="622"/>
      <c r="Y21" s="623"/>
      <c r="Z21" s="659">
        <v>23.9</v>
      </c>
      <c r="AA21" s="659"/>
      <c r="AB21" s="659"/>
      <c r="AC21" s="659"/>
      <c r="AD21" s="660">
        <v>1321698</v>
      </c>
      <c r="AE21" s="660"/>
      <c r="AF21" s="660"/>
      <c r="AG21" s="660"/>
      <c r="AH21" s="660"/>
      <c r="AI21" s="660"/>
      <c r="AJ21" s="660"/>
      <c r="AK21" s="660"/>
      <c r="AL21" s="624">
        <v>37.9</v>
      </c>
      <c r="AM21" s="625"/>
      <c r="AN21" s="625"/>
      <c r="AO21" s="661"/>
      <c r="AP21" s="618" t="s">
        <v>283</v>
      </c>
      <c r="AQ21" s="699"/>
      <c r="AR21" s="699"/>
      <c r="AS21" s="699"/>
      <c r="AT21" s="699"/>
      <c r="AU21" s="699"/>
      <c r="AV21" s="699"/>
      <c r="AW21" s="699"/>
      <c r="AX21" s="699"/>
      <c r="AY21" s="699"/>
      <c r="AZ21" s="699"/>
      <c r="BA21" s="699"/>
      <c r="BB21" s="699"/>
      <c r="BC21" s="699"/>
      <c r="BD21" s="699"/>
      <c r="BE21" s="699"/>
      <c r="BF21" s="700"/>
      <c r="BG21" s="621">
        <v>43</v>
      </c>
      <c r="BH21" s="622"/>
      <c r="BI21" s="622"/>
      <c r="BJ21" s="622"/>
      <c r="BK21" s="622"/>
      <c r="BL21" s="622"/>
      <c r="BM21" s="622"/>
      <c r="BN21" s="623"/>
      <c r="BO21" s="659">
        <v>0</v>
      </c>
      <c r="BP21" s="659"/>
      <c r="BQ21" s="659"/>
      <c r="BR21" s="659"/>
      <c r="BS21" s="660" t="s">
        <v>236</v>
      </c>
      <c r="BT21" s="660"/>
      <c r="BU21" s="660"/>
      <c r="BV21" s="660"/>
      <c r="BW21" s="660"/>
      <c r="BX21" s="660"/>
      <c r="BY21" s="660"/>
      <c r="BZ21" s="660"/>
      <c r="CA21" s="660"/>
      <c r="CB21" s="698"/>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284</v>
      </c>
      <c r="C22" s="619"/>
      <c r="D22" s="619"/>
      <c r="E22" s="619"/>
      <c r="F22" s="619"/>
      <c r="G22" s="619"/>
      <c r="H22" s="619"/>
      <c r="I22" s="619"/>
      <c r="J22" s="619"/>
      <c r="K22" s="619"/>
      <c r="L22" s="619"/>
      <c r="M22" s="619"/>
      <c r="N22" s="619"/>
      <c r="O22" s="619"/>
      <c r="P22" s="619"/>
      <c r="Q22" s="620"/>
      <c r="R22" s="621">
        <v>1321698</v>
      </c>
      <c r="S22" s="622"/>
      <c r="T22" s="622"/>
      <c r="U22" s="622"/>
      <c r="V22" s="622"/>
      <c r="W22" s="622"/>
      <c r="X22" s="622"/>
      <c r="Y22" s="623"/>
      <c r="Z22" s="659">
        <v>18.8</v>
      </c>
      <c r="AA22" s="659"/>
      <c r="AB22" s="659"/>
      <c r="AC22" s="659"/>
      <c r="AD22" s="660">
        <v>1321698</v>
      </c>
      <c r="AE22" s="660"/>
      <c r="AF22" s="660"/>
      <c r="AG22" s="660"/>
      <c r="AH22" s="660"/>
      <c r="AI22" s="660"/>
      <c r="AJ22" s="660"/>
      <c r="AK22" s="660"/>
      <c r="AL22" s="624">
        <v>37.9</v>
      </c>
      <c r="AM22" s="625"/>
      <c r="AN22" s="625"/>
      <c r="AO22" s="661"/>
      <c r="AP22" s="618" t="s">
        <v>285</v>
      </c>
      <c r="AQ22" s="699"/>
      <c r="AR22" s="699"/>
      <c r="AS22" s="699"/>
      <c r="AT22" s="699"/>
      <c r="AU22" s="699"/>
      <c r="AV22" s="699"/>
      <c r="AW22" s="699"/>
      <c r="AX22" s="699"/>
      <c r="AY22" s="699"/>
      <c r="AZ22" s="699"/>
      <c r="BA22" s="699"/>
      <c r="BB22" s="699"/>
      <c r="BC22" s="699"/>
      <c r="BD22" s="699"/>
      <c r="BE22" s="699"/>
      <c r="BF22" s="700"/>
      <c r="BG22" s="621" t="s">
        <v>129</v>
      </c>
      <c r="BH22" s="622"/>
      <c r="BI22" s="622"/>
      <c r="BJ22" s="622"/>
      <c r="BK22" s="622"/>
      <c r="BL22" s="622"/>
      <c r="BM22" s="622"/>
      <c r="BN22" s="623"/>
      <c r="BO22" s="659" t="s">
        <v>129</v>
      </c>
      <c r="BP22" s="659"/>
      <c r="BQ22" s="659"/>
      <c r="BR22" s="659"/>
      <c r="BS22" s="660" t="s">
        <v>236</v>
      </c>
      <c r="BT22" s="660"/>
      <c r="BU22" s="660"/>
      <c r="BV22" s="660"/>
      <c r="BW22" s="660"/>
      <c r="BX22" s="660"/>
      <c r="BY22" s="660"/>
      <c r="BZ22" s="660"/>
      <c r="CA22" s="660"/>
      <c r="CB22" s="698"/>
      <c r="CD22" s="673" t="s">
        <v>286</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287</v>
      </c>
      <c r="C23" s="619"/>
      <c r="D23" s="619"/>
      <c r="E23" s="619"/>
      <c r="F23" s="619"/>
      <c r="G23" s="619"/>
      <c r="H23" s="619"/>
      <c r="I23" s="619"/>
      <c r="J23" s="619"/>
      <c r="K23" s="619"/>
      <c r="L23" s="619"/>
      <c r="M23" s="619"/>
      <c r="N23" s="619"/>
      <c r="O23" s="619"/>
      <c r="P23" s="619"/>
      <c r="Q23" s="620"/>
      <c r="R23" s="621">
        <v>279569</v>
      </c>
      <c r="S23" s="622"/>
      <c r="T23" s="622"/>
      <c r="U23" s="622"/>
      <c r="V23" s="622"/>
      <c r="W23" s="622"/>
      <c r="X23" s="622"/>
      <c r="Y23" s="623"/>
      <c r="Z23" s="659">
        <v>4</v>
      </c>
      <c r="AA23" s="659"/>
      <c r="AB23" s="659"/>
      <c r="AC23" s="659"/>
      <c r="AD23" s="660" t="s">
        <v>249</v>
      </c>
      <c r="AE23" s="660"/>
      <c r="AF23" s="660"/>
      <c r="AG23" s="660"/>
      <c r="AH23" s="660"/>
      <c r="AI23" s="660"/>
      <c r="AJ23" s="660"/>
      <c r="AK23" s="660"/>
      <c r="AL23" s="624" t="s">
        <v>255</v>
      </c>
      <c r="AM23" s="625"/>
      <c r="AN23" s="625"/>
      <c r="AO23" s="661"/>
      <c r="AP23" s="618" t="s">
        <v>288</v>
      </c>
      <c r="AQ23" s="699"/>
      <c r="AR23" s="699"/>
      <c r="AS23" s="699"/>
      <c r="AT23" s="699"/>
      <c r="AU23" s="699"/>
      <c r="AV23" s="699"/>
      <c r="AW23" s="699"/>
      <c r="AX23" s="699"/>
      <c r="AY23" s="699"/>
      <c r="AZ23" s="699"/>
      <c r="BA23" s="699"/>
      <c r="BB23" s="699"/>
      <c r="BC23" s="699"/>
      <c r="BD23" s="699"/>
      <c r="BE23" s="699"/>
      <c r="BF23" s="700"/>
      <c r="BG23" s="621" t="s">
        <v>236</v>
      </c>
      <c r="BH23" s="622"/>
      <c r="BI23" s="622"/>
      <c r="BJ23" s="622"/>
      <c r="BK23" s="622"/>
      <c r="BL23" s="622"/>
      <c r="BM23" s="622"/>
      <c r="BN23" s="623"/>
      <c r="BO23" s="659" t="s">
        <v>129</v>
      </c>
      <c r="BP23" s="659"/>
      <c r="BQ23" s="659"/>
      <c r="BR23" s="659"/>
      <c r="BS23" s="660" t="s">
        <v>129</v>
      </c>
      <c r="BT23" s="660"/>
      <c r="BU23" s="660"/>
      <c r="BV23" s="660"/>
      <c r="BW23" s="660"/>
      <c r="BX23" s="660"/>
      <c r="BY23" s="660"/>
      <c r="BZ23" s="660"/>
      <c r="CA23" s="660"/>
      <c r="CB23" s="698"/>
      <c r="CD23" s="673" t="s">
        <v>225</v>
      </c>
      <c r="CE23" s="674"/>
      <c r="CF23" s="674"/>
      <c r="CG23" s="674"/>
      <c r="CH23" s="674"/>
      <c r="CI23" s="674"/>
      <c r="CJ23" s="674"/>
      <c r="CK23" s="674"/>
      <c r="CL23" s="674"/>
      <c r="CM23" s="674"/>
      <c r="CN23" s="674"/>
      <c r="CO23" s="674"/>
      <c r="CP23" s="674"/>
      <c r="CQ23" s="675"/>
      <c r="CR23" s="673" t="s">
        <v>289</v>
      </c>
      <c r="CS23" s="674"/>
      <c r="CT23" s="674"/>
      <c r="CU23" s="674"/>
      <c r="CV23" s="674"/>
      <c r="CW23" s="674"/>
      <c r="CX23" s="674"/>
      <c r="CY23" s="675"/>
      <c r="CZ23" s="673" t="s">
        <v>290</v>
      </c>
      <c r="DA23" s="674"/>
      <c r="DB23" s="674"/>
      <c r="DC23" s="675"/>
      <c r="DD23" s="673" t="s">
        <v>291</v>
      </c>
      <c r="DE23" s="674"/>
      <c r="DF23" s="674"/>
      <c r="DG23" s="674"/>
      <c r="DH23" s="674"/>
      <c r="DI23" s="674"/>
      <c r="DJ23" s="674"/>
      <c r="DK23" s="675"/>
      <c r="DL23" s="711" t="s">
        <v>292</v>
      </c>
      <c r="DM23" s="712"/>
      <c r="DN23" s="712"/>
      <c r="DO23" s="712"/>
      <c r="DP23" s="712"/>
      <c r="DQ23" s="712"/>
      <c r="DR23" s="712"/>
      <c r="DS23" s="712"/>
      <c r="DT23" s="712"/>
      <c r="DU23" s="712"/>
      <c r="DV23" s="713"/>
      <c r="DW23" s="673" t="s">
        <v>293</v>
      </c>
      <c r="DX23" s="674"/>
      <c r="DY23" s="674"/>
      <c r="DZ23" s="674"/>
      <c r="EA23" s="674"/>
      <c r="EB23" s="674"/>
      <c r="EC23" s="675"/>
    </row>
    <row r="24" spans="2:133" ht="11.25" customHeight="1" x14ac:dyDescent="0.15">
      <c r="B24" s="618" t="s">
        <v>294</v>
      </c>
      <c r="C24" s="619"/>
      <c r="D24" s="619"/>
      <c r="E24" s="619"/>
      <c r="F24" s="619"/>
      <c r="G24" s="619"/>
      <c r="H24" s="619"/>
      <c r="I24" s="619"/>
      <c r="J24" s="619"/>
      <c r="K24" s="619"/>
      <c r="L24" s="619"/>
      <c r="M24" s="619"/>
      <c r="N24" s="619"/>
      <c r="O24" s="619"/>
      <c r="P24" s="619"/>
      <c r="Q24" s="620"/>
      <c r="R24" s="621">
        <v>76787</v>
      </c>
      <c r="S24" s="622"/>
      <c r="T24" s="622"/>
      <c r="U24" s="622"/>
      <c r="V24" s="622"/>
      <c r="W24" s="622"/>
      <c r="X24" s="622"/>
      <c r="Y24" s="623"/>
      <c r="Z24" s="659">
        <v>1.1000000000000001</v>
      </c>
      <c r="AA24" s="659"/>
      <c r="AB24" s="659"/>
      <c r="AC24" s="659"/>
      <c r="AD24" s="660" t="s">
        <v>129</v>
      </c>
      <c r="AE24" s="660"/>
      <c r="AF24" s="660"/>
      <c r="AG24" s="660"/>
      <c r="AH24" s="660"/>
      <c r="AI24" s="660"/>
      <c r="AJ24" s="660"/>
      <c r="AK24" s="660"/>
      <c r="AL24" s="624" t="s">
        <v>129</v>
      </c>
      <c r="AM24" s="625"/>
      <c r="AN24" s="625"/>
      <c r="AO24" s="661"/>
      <c r="AP24" s="618" t="s">
        <v>295</v>
      </c>
      <c r="AQ24" s="699"/>
      <c r="AR24" s="699"/>
      <c r="AS24" s="699"/>
      <c r="AT24" s="699"/>
      <c r="AU24" s="699"/>
      <c r="AV24" s="699"/>
      <c r="AW24" s="699"/>
      <c r="AX24" s="699"/>
      <c r="AY24" s="699"/>
      <c r="AZ24" s="699"/>
      <c r="BA24" s="699"/>
      <c r="BB24" s="699"/>
      <c r="BC24" s="699"/>
      <c r="BD24" s="699"/>
      <c r="BE24" s="699"/>
      <c r="BF24" s="700"/>
      <c r="BG24" s="621" t="s">
        <v>236</v>
      </c>
      <c r="BH24" s="622"/>
      <c r="BI24" s="622"/>
      <c r="BJ24" s="622"/>
      <c r="BK24" s="622"/>
      <c r="BL24" s="622"/>
      <c r="BM24" s="622"/>
      <c r="BN24" s="623"/>
      <c r="BO24" s="659" t="s">
        <v>236</v>
      </c>
      <c r="BP24" s="659"/>
      <c r="BQ24" s="659"/>
      <c r="BR24" s="659"/>
      <c r="BS24" s="660" t="s">
        <v>236</v>
      </c>
      <c r="BT24" s="660"/>
      <c r="BU24" s="660"/>
      <c r="BV24" s="660"/>
      <c r="BW24" s="660"/>
      <c r="BX24" s="660"/>
      <c r="BY24" s="660"/>
      <c r="BZ24" s="660"/>
      <c r="CA24" s="660"/>
      <c r="CB24" s="698"/>
      <c r="CD24" s="679" t="s">
        <v>296</v>
      </c>
      <c r="CE24" s="680"/>
      <c r="CF24" s="680"/>
      <c r="CG24" s="680"/>
      <c r="CH24" s="680"/>
      <c r="CI24" s="680"/>
      <c r="CJ24" s="680"/>
      <c r="CK24" s="680"/>
      <c r="CL24" s="680"/>
      <c r="CM24" s="680"/>
      <c r="CN24" s="680"/>
      <c r="CO24" s="680"/>
      <c r="CP24" s="680"/>
      <c r="CQ24" s="681"/>
      <c r="CR24" s="676">
        <v>2605136</v>
      </c>
      <c r="CS24" s="677"/>
      <c r="CT24" s="677"/>
      <c r="CU24" s="677"/>
      <c r="CV24" s="677"/>
      <c r="CW24" s="677"/>
      <c r="CX24" s="677"/>
      <c r="CY24" s="702"/>
      <c r="CZ24" s="703">
        <v>38.799999999999997</v>
      </c>
      <c r="DA24" s="685"/>
      <c r="DB24" s="685"/>
      <c r="DC24" s="705"/>
      <c r="DD24" s="701">
        <v>1614569</v>
      </c>
      <c r="DE24" s="677"/>
      <c r="DF24" s="677"/>
      <c r="DG24" s="677"/>
      <c r="DH24" s="677"/>
      <c r="DI24" s="677"/>
      <c r="DJ24" s="677"/>
      <c r="DK24" s="702"/>
      <c r="DL24" s="701">
        <v>1499541</v>
      </c>
      <c r="DM24" s="677"/>
      <c r="DN24" s="677"/>
      <c r="DO24" s="677"/>
      <c r="DP24" s="677"/>
      <c r="DQ24" s="677"/>
      <c r="DR24" s="677"/>
      <c r="DS24" s="677"/>
      <c r="DT24" s="677"/>
      <c r="DU24" s="677"/>
      <c r="DV24" s="702"/>
      <c r="DW24" s="703">
        <v>42.2</v>
      </c>
      <c r="DX24" s="685"/>
      <c r="DY24" s="685"/>
      <c r="DZ24" s="685"/>
      <c r="EA24" s="685"/>
      <c r="EB24" s="685"/>
      <c r="EC24" s="704"/>
    </row>
    <row r="25" spans="2:133" ht="11.25" customHeight="1" x14ac:dyDescent="0.15">
      <c r="B25" s="618" t="s">
        <v>297</v>
      </c>
      <c r="C25" s="619"/>
      <c r="D25" s="619"/>
      <c r="E25" s="619"/>
      <c r="F25" s="619"/>
      <c r="G25" s="619"/>
      <c r="H25" s="619"/>
      <c r="I25" s="619"/>
      <c r="J25" s="619"/>
      <c r="K25" s="619"/>
      <c r="L25" s="619"/>
      <c r="M25" s="619"/>
      <c r="N25" s="619"/>
      <c r="O25" s="619"/>
      <c r="P25" s="619"/>
      <c r="Q25" s="620"/>
      <c r="R25" s="621">
        <v>3821395</v>
      </c>
      <c r="S25" s="622"/>
      <c r="T25" s="622"/>
      <c r="U25" s="622"/>
      <c r="V25" s="622"/>
      <c r="W25" s="622"/>
      <c r="X25" s="622"/>
      <c r="Y25" s="623"/>
      <c r="Z25" s="659">
        <v>54.4</v>
      </c>
      <c r="AA25" s="659"/>
      <c r="AB25" s="659"/>
      <c r="AC25" s="659"/>
      <c r="AD25" s="660">
        <v>3465039</v>
      </c>
      <c r="AE25" s="660"/>
      <c r="AF25" s="660"/>
      <c r="AG25" s="660"/>
      <c r="AH25" s="660"/>
      <c r="AI25" s="660"/>
      <c r="AJ25" s="660"/>
      <c r="AK25" s="660"/>
      <c r="AL25" s="624">
        <v>99.5</v>
      </c>
      <c r="AM25" s="625"/>
      <c r="AN25" s="625"/>
      <c r="AO25" s="661"/>
      <c r="AP25" s="618" t="s">
        <v>298</v>
      </c>
      <c r="AQ25" s="699"/>
      <c r="AR25" s="699"/>
      <c r="AS25" s="699"/>
      <c r="AT25" s="699"/>
      <c r="AU25" s="699"/>
      <c r="AV25" s="699"/>
      <c r="AW25" s="699"/>
      <c r="AX25" s="699"/>
      <c r="AY25" s="699"/>
      <c r="AZ25" s="699"/>
      <c r="BA25" s="699"/>
      <c r="BB25" s="699"/>
      <c r="BC25" s="699"/>
      <c r="BD25" s="699"/>
      <c r="BE25" s="699"/>
      <c r="BF25" s="700"/>
      <c r="BG25" s="621" t="s">
        <v>236</v>
      </c>
      <c r="BH25" s="622"/>
      <c r="BI25" s="622"/>
      <c r="BJ25" s="622"/>
      <c r="BK25" s="622"/>
      <c r="BL25" s="622"/>
      <c r="BM25" s="622"/>
      <c r="BN25" s="623"/>
      <c r="BO25" s="659" t="s">
        <v>129</v>
      </c>
      <c r="BP25" s="659"/>
      <c r="BQ25" s="659"/>
      <c r="BR25" s="659"/>
      <c r="BS25" s="660" t="s">
        <v>129</v>
      </c>
      <c r="BT25" s="660"/>
      <c r="BU25" s="660"/>
      <c r="BV25" s="660"/>
      <c r="BW25" s="660"/>
      <c r="BX25" s="660"/>
      <c r="BY25" s="660"/>
      <c r="BZ25" s="660"/>
      <c r="CA25" s="660"/>
      <c r="CB25" s="698"/>
      <c r="CD25" s="618" t="s">
        <v>299</v>
      </c>
      <c r="CE25" s="619"/>
      <c r="CF25" s="619"/>
      <c r="CG25" s="619"/>
      <c r="CH25" s="619"/>
      <c r="CI25" s="619"/>
      <c r="CJ25" s="619"/>
      <c r="CK25" s="619"/>
      <c r="CL25" s="619"/>
      <c r="CM25" s="619"/>
      <c r="CN25" s="619"/>
      <c r="CO25" s="619"/>
      <c r="CP25" s="619"/>
      <c r="CQ25" s="620"/>
      <c r="CR25" s="621">
        <v>961410</v>
      </c>
      <c r="CS25" s="634"/>
      <c r="CT25" s="634"/>
      <c r="CU25" s="634"/>
      <c r="CV25" s="634"/>
      <c r="CW25" s="634"/>
      <c r="CX25" s="634"/>
      <c r="CY25" s="635"/>
      <c r="CZ25" s="624">
        <v>14.3</v>
      </c>
      <c r="DA25" s="636"/>
      <c r="DB25" s="636"/>
      <c r="DC25" s="637"/>
      <c r="DD25" s="627">
        <v>877198</v>
      </c>
      <c r="DE25" s="634"/>
      <c r="DF25" s="634"/>
      <c r="DG25" s="634"/>
      <c r="DH25" s="634"/>
      <c r="DI25" s="634"/>
      <c r="DJ25" s="634"/>
      <c r="DK25" s="635"/>
      <c r="DL25" s="627">
        <v>800360</v>
      </c>
      <c r="DM25" s="634"/>
      <c r="DN25" s="634"/>
      <c r="DO25" s="634"/>
      <c r="DP25" s="634"/>
      <c r="DQ25" s="634"/>
      <c r="DR25" s="634"/>
      <c r="DS25" s="634"/>
      <c r="DT25" s="634"/>
      <c r="DU25" s="634"/>
      <c r="DV25" s="635"/>
      <c r="DW25" s="624">
        <v>22.5</v>
      </c>
      <c r="DX25" s="636"/>
      <c r="DY25" s="636"/>
      <c r="DZ25" s="636"/>
      <c r="EA25" s="636"/>
      <c r="EB25" s="636"/>
      <c r="EC25" s="648"/>
    </row>
    <row r="26" spans="2:133" ht="11.25" customHeight="1" x14ac:dyDescent="0.15">
      <c r="B26" s="618" t="s">
        <v>300</v>
      </c>
      <c r="C26" s="619"/>
      <c r="D26" s="619"/>
      <c r="E26" s="619"/>
      <c r="F26" s="619"/>
      <c r="G26" s="619"/>
      <c r="H26" s="619"/>
      <c r="I26" s="619"/>
      <c r="J26" s="619"/>
      <c r="K26" s="619"/>
      <c r="L26" s="619"/>
      <c r="M26" s="619"/>
      <c r="N26" s="619"/>
      <c r="O26" s="619"/>
      <c r="P26" s="619"/>
      <c r="Q26" s="620"/>
      <c r="R26" s="621">
        <v>1110</v>
      </c>
      <c r="S26" s="622"/>
      <c r="T26" s="622"/>
      <c r="U26" s="622"/>
      <c r="V26" s="622"/>
      <c r="W26" s="622"/>
      <c r="X26" s="622"/>
      <c r="Y26" s="623"/>
      <c r="Z26" s="659">
        <v>0</v>
      </c>
      <c r="AA26" s="659"/>
      <c r="AB26" s="659"/>
      <c r="AC26" s="659"/>
      <c r="AD26" s="660">
        <v>1110</v>
      </c>
      <c r="AE26" s="660"/>
      <c r="AF26" s="660"/>
      <c r="AG26" s="660"/>
      <c r="AH26" s="660"/>
      <c r="AI26" s="660"/>
      <c r="AJ26" s="660"/>
      <c r="AK26" s="660"/>
      <c r="AL26" s="624">
        <v>0</v>
      </c>
      <c r="AM26" s="625"/>
      <c r="AN26" s="625"/>
      <c r="AO26" s="661"/>
      <c r="AP26" s="618" t="s">
        <v>301</v>
      </c>
      <c r="AQ26" s="699"/>
      <c r="AR26" s="699"/>
      <c r="AS26" s="699"/>
      <c r="AT26" s="699"/>
      <c r="AU26" s="699"/>
      <c r="AV26" s="699"/>
      <c r="AW26" s="699"/>
      <c r="AX26" s="699"/>
      <c r="AY26" s="699"/>
      <c r="AZ26" s="699"/>
      <c r="BA26" s="699"/>
      <c r="BB26" s="699"/>
      <c r="BC26" s="699"/>
      <c r="BD26" s="699"/>
      <c r="BE26" s="699"/>
      <c r="BF26" s="700"/>
      <c r="BG26" s="621" t="s">
        <v>236</v>
      </c>
      <c r="BH26" s="622"/>
      <c r="BI26" s="622"/>
      <c r="BJ26" s="622"/>
      <c r="BK26" s="622"/>
      <c r="BL26" s="622"/>
      <c r="BM26" s="622"/>
      <c r="BN26" s="623"/>
      <c r="BO26" s="659" t="s">
        <v>129</v>
      </c>
      <c r="BP26" s="659"/>
      <c r="BQ26" s="659"/>
      <c r="BR26" s="659"/>
      <c r="BS26" s="660" t="s">
        <v>236</v>
      </c>
      <c r="BT26" s="660"/>
      <c r="BU26" s="660"/>
      <c r="BV26" s="660"/>
      <c r="BW26" s="660"/>
      <c r="BX26" s="660"/>
      <c r="BY26" s="660"/>
      <c r="BZ26" s="660"/>
      <c r="CA26" s="660"/>
      <c r="CB26" s="698"/>
      <c r="CD26" s="618" t="s">
        <v>302</v>
      </c>
      <c r="CE26" s="619"/>
      <c r="CF26" s="619"/>
      <c r="CG26" s="619"/>
      <c r="CH26" s="619"/>
      <c r="CI26" s="619"/>
      <c r="CJ26" s="619"/>
      <c r="CK26" s="619"/>
      <c r="CL26" s="619"/>
      <c r="CM26" s="619"/>
      <c r="CN26" s="619"/>
      <c r="CO26" s="619"/>
      <c r="CP26" s="619"/>
      <c r="CQ26" s="620"/>
      <c r="CR26" s="621">
        <v>527099</v>
      </c>
      <c r="CS26" s="622"/>
      <c r="CT26" s="622"/>
      <c r="CU26" s="622"/>
      <c r="CV26" s="622"/>
      <c r="CW26" s="622"/>
      <c r="CX26" s="622"/>
      <c r="CY26" s="623"/>
      <c r="CZ26" s="624">
        <v>7.8</v>
      </c>
      <c r="DA26" s="636"/>
      <c r="DB26" s="636"/>
      <c r="DC26" s="637"/>
      <c r="DD26" s="627">
        <v>488246</v>
      </c>
      <c r="DE26" s="622"/>
      <c r="DF26" s="622"/>
      <c r="DG26" s="622"/>
      <c r="DH26" s="622"/>
      <c r="DI26" s="622"/>
      <c r="DJ26" s="622"/>
      <c r="DK26" s="623"/>
      <c r="DL26" s="627" t="s">
        <v>129</v>
      </c>
      <c r="DM26" s="622"/>
      <c r="DN26" s="622"/>
      <c r="DO26" s="622"/>
      <c r="DP26" s="622"/>
      <c r="DQ26" s="622"/>
      <c r="DR26" s="622"/>
      <c r="DS26" s="622"/>
      <c r="DT26" s="622"/>
      <c r="DU26" s="622"/>
      <c r="DV26" s="623"/>
      <c r="DW26" s="624" t="s">
        <v>129</v>
      </c>
      <c r="DX26" s="636"/>
      <c r="DY26" s="636"/>
      <c r="DZ26" s="636"/>
      <c r="EA26" s="636"/>
      <c r="EB26" s="636"/>
      <c r="EC26" s="648"/>
    </row>
    <row r="27" spans="2:133" ht="11.25" customHeight="1" x14ac:dyDescent="0.15">
      <c r="B27" s="618" t="s">
        <v>303</v>
      </c>
      <c r="C27" s="619"/>
      <c r="D27" s="619"/>
      <c r="E27" s="619"/>
      <c r="F27" s="619"/>
      <c r="G27" s="619"/>
      <c r="H27" s="619"/>
      <c r="I27" s="619"/>
      <c r="J27" s="619"/>
      <c r="K27" s="619"/>
      <c r="L27" s="619"/>
      <c r="M27" s="619"/>
      <c r="N27" s="619"/>
      <c r="O27" s="619"/>
      <c r="P27" s="619"/>
      <c r="Q27" s="620"/>
      <c r="R27" s="621">
        <v>47968</v>
      </c>
      <c r="S27" s="622"/>
      <c r="T27" s="622"/>
      <c r="U27" s="622"/>
      <c r="V27" s="622"/>
      <c r="W27" s="622"/>
      <c r="X27" s="622"/>
      <c r="Y27" s="623"/>
      <c r="Z27" s="659">
        <v>0.7</v>
      </c>
      <c r="AA27" s="659"/>
      <c r="AB27" s="659"/>
      <c r="AC27" s="659"/>
      <c r="AD27" s="660">
        <v>6052</v>
      </c>
      <c r="AE27" s="660"/>
      <c r="AF27" s="660"/>
      <c r="AG27" s="660"/>
      <c r="AH27" s="660"/>
      <c r="AI27" s="660"/>
      <c r="AJ27" s="660"/>
      <c r="AK27" s="660"/>
      <c r="AL27" s="624">
        <v>0.2</v>
      </c>
      <c r="AM27" s="625"/>
      <c r="AN27" s="625"/>
      <c r="AO27" s="661"/>
      <c r="AP27" s="618" t="s">
        <v>304</v>
      </c>
      <c r="AQ27" s="619"/>
      <c r="AR27" s="619"/>
      <c r="AS27" s="619"/>
      <c r="AT27" s="619"/>
      <c r="AU27" s="619"/>
      <c r="AV27" s="619"/>
      <c r="AW27" s="619"/>
      <c r="AX27" s="619"/>
      <c r="AY27" s="619"/>
      <c r="AZ27" s="619"/>
      <c r="BA27" s="619"/>
      <c r="BB27" s="619"/>
      <c r="BC27" s="619"/>
      <c r="BD27" s="619"/>
      <c r="BE27" s="619"/>
      <c r="BF27" s="620"/>
      <c r="BG27" s="621">
        <v>1689636</v>
      </c>
      <c r="BH27" s="622"/>
      <c r="BI27" s="622"/>
      <c r="BJ27" s="622"/>
      <c r="BK27" s="622"/>
      <c r="BL27" s="622"/>
      <c r="BM27" s="622"/>
      <c r="BN27" s="623"/>
      <c r="BO27" s="659">
        <v>100</v>
      </c>
      <c r="BP27" s="659"/>
      <c r="BQ27" s="659"/>
      <c r="BR27" s="659"/>
      <c r="BS27" s="660" t="s">
        <v>236</v>
      </c>
      <c r="BT27" s="660"/>
      <c r="BU27" s="660"/>
      <c r="BV27" s="660"/>
      <c r="BW27" s="660"/>
      <c r="BX27" s="660"/>
      <c r="BY27" s="660"/>
      <c r="BZ27" s="660"/>
      <c r="CA27" s="660"/>
      <c r="CB27" s="698"/>
      <c r="CD27" s="618" t="s">
        <v>305</v>
      </c>
      <c r="CE27" s="619"/>
      <c r="CF27" s="619"/>
      <c r="CG27" s="619"/>
      <c r="CH27" s="619"/>
      <c r="CI27" s="619"/>
      <c r="CJ27" s="619"/>
      <c r="CK27" s="619"/>
      <c r="CL27" s="619"/>
      <c r="CM27" s="619"/>
      <c r="CN27" s="619"/>
      <c r="CO27" s="619"/>
      <c r="CP27" s="619"/>
      <c r="CQ27" s="620"/>
      <c r="CR27" s="621">
        <v>1181474</v>
      </c>
      <c r="CS27" s="634"/>
      <c r="CT27" s="634"/>
      <c r="CU27" s="634"/>
      <c r="CV27" s="634"/>
      <c r="CW27" s="634"/>
      <c r="CX27" s="634"/>
      <c r="CY27" s="635"/>
      <c r="CZ27" s="624">
        <v>17.600000000000001</v>
      </c>
      <c r="DA27" s="636"/>
      <c r="DB27" s="636"/>
      <c r="DC27" s="637"/>
      <c r="DD27" s="627">
        <v>289510</v>
      </c>
      <c r="DE27" s="634"/>
      <c r="DF27" s="634"/>
      <c r="DG27" s="634"/>
      <c r="DH27" s="634"/>
      <c r="DI27" s="634"/>
      <c r="DJ27" s="634"/>
      <c r="DK27" s="635"/>
      <c r="DL27" s="627">
        <v>252599</v>
      </c>
      <c r="DM27" s="634"/>
      <c r="DN27" s="634"/>
      <c r="DO27" s="634"/>
      <c r="DP27" s="634"/>
      <c r="DQ27" s="634"/>
      <c r="DR27" s="634"/>
      <c r="DS27" s="634"/>
      <c r="DT27" s="634"/>
      <c r="DU27" s="634"/>
      <c r="DV27" s="635"/>
      <c r="DW27" s="624">
        <v>7.1</v>
      </c>
      <c r="DX27" s="636"/>
      <c r="DY27" s="636"/>
      <c r="DZ27" s="636"/>
      <c r="EA27" s="636"/>
      <c r="EB27" s="636"/>
      <c r="EC27" s="648"/>
    </row>
    <row r="28" spans="2:133" ht="11.25" customHeight="1" x14ac:dyDescent="0.15">
      <c r="B28" s="618" t="s">
        <v>306</v>
      </c>
      <c r="C28" s="619"/>
      <c r="D28" s="619"/>
      <c r="E28" s="619"/>
      <c r="F28" s="619"/>
      <c r="G28" s="619"/>
      <c r="H28" s="619"/>
      <c r="I28" s="619"/>
      <c r="J28" s="619"/>
      <c r="K28" s="619"/>
      <c r="L28" s="619"/>
      <c r="M28" s="619"/>
      <c r="N28" s="619"/>
      <c r="O28" s="619"/>
      <c r="P28" s="619"/>
      <c r="Q28" s="620"/>
      <c r="R28" s="621">
        <v>76918</v>
      </c>
      <c r="S28" s="622"/>
      <c r="T28" s="622"/>
      <c r="U28" s="622"/>
      <c r="V28" s="622"/>
      <c r="W28" s="622"/>
      <c r="X28" s="622"/>
      <c r="Y28" s="623"/>
      <c r="Z28" s="659">
        <v>1.1000000000000001</v>
      </c>
      <c r="AA28" s="659"/>
      <c r="AB28" s="659"/>
      <c r="AC28" s="659"/>
      <c r="AD28" s="660">
        <v>7951</v>
      </c>
      <c r="AE28" s="660"/>
      <c r="AF28" s="660"/>
      <c r="AG28" s="660"/>
      <c r="AH28" s="660"/>
      <c r="AI28" s="660"/>
      <c r="AJ28" s="660"/>
      <c r="AK28" s="660"/>
      <c r="AL28" s="624">
        <v>0.2</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307</v>
      </c>
      <c r="CE28" s="619"/>
      <c r="CF28" s="619"/>
      <c r="CG28" s="619"/>
      <c r="CH28" s="619"/>
      <c r="CI28" s="619"/>
      <c r="CJ28" s="619"/>
      <c r="CK28" s="619"/>
      <c r="CL28" s="619"/>
      <c r="CM28" s="619"/>
      <c r="CN28" s="619"/>
      <c r="CO28" s="619"/>
      <c r="CP28" s="619"/>
      <c r="CQ28" s="620"/>
      <c r="CR28" s="621">
        <v>462252</v>
      </c>
      <c r="CS28" s="622"/>
      <c r="CT28" s="622"/>
      <c r="CU28" s="622"/>
      <c r="CV28" s="622"/>
      <c r="CW28" s="622"/>
      <c r="CX28" s="622"/>
      <c r="CY28" s="623"/>
      <c r="CZ28" s="624">
        <v>6.9</v>
      </c>
      <c r="DA28" s="636"/>
      <c r="DB28" s="636"/>
      <c r="DC28" s="637"/>
      <c r="DD28" s="627">
        <v>447861</v>
      </c>
      <c r="DE28" s="622"/>
      <c r="DF28" s="622"/>
      <c r="DG28" s="622"/>
      <c r="DH28" s="622"/>
      <c r="DI28" s="622"/>
      <c r="DJ28" s="622"/>
      <c r="DK28" s="623"/>
      <c r="DL28" s="627">
        <v>446582</v>
      </c>
      <c r="DM28" s="622"/>
      <c r="DN28" s="622"/>
      <c r="DO28" s="622"/>
      <c r="DP28" s="622"/>
      <c r="DQ28" s="622"/>
      <c r="DR28" s="622"/>
      <c r="DS28" s="622"/>
      <c r="DT28" s="622"/>
      <c r="DU28" s="622"/>
      <c r="DV28" s="623"/>
      <c r="DW28" s="624">
        <v>12.6</v>
      </c>
      <c r="DX28" s="636"/>
      <c r="DY28" s="636"/>
      <c r="DZ28" s="636"/>
      <c r="EA28" s="636"/>
      <c r="EB28" s="636"/>
      <c r="EC28" s="648"/>
    </row>
    <row r="29" spans="2:133" ht="11.25" customHeight="1" x14ac:dyDescent="0.15">
      <c r="B29" s="618" t="s">
        <v>308</v>
      </c>
      <c r="C29" s="619"/>
      <c r="D29" s="619"/>
      <c r="E29" s="619"/>
      <c r="F29" s="619"/>
      <c r="G29" s="619"/>
      <c r="H29" s="619"/>
      <c r="I29" s="619"/>
      <c r="J29" s="619"/>
      <c r="K29" s="619"/>
      <c r="L29" s="619"/>
      <c r="M29" s="619"/>
      <c r="N29" s="619"/>
      <c r="O29" s="619"/>
      <c r="P29" s="619"/>
      <c r="Q29" s="620"/>
      <c r="R29" s="621">
        <v>5832</v>
      </c>
      <c r="S29" s="622"/>
      <c r="T29" s="622"/>
      <c r="U29" s="622"/>
      <c r="V29" s="622"/>
      <c r="W29" s="622"/>
      <c r="X29" s="622"/>
      <c r="Y29" s="623"/>
      <c r="Z29" s="659">
        <v>0.1</v>
      </c>
      <c r="AA29" s="659"/>
      <c r="AB29" s="659"/>
      <c r="AC29" s="659"/>
      <c r="AD29" s="660" t="s">
        <v>236</v>
      </c>
      <c r="AE29" s="660"/>
      <c r="AF29" s="660"/>
      <c r="AG29" s="660"/>
      <c r="AH29" s="660"/>
      <c r="AI29" s="660"/>
      <c r="AJ29" s="660"/>
      <c r="AK29" s="660"/>
      <c r="AL29" s="624" t="s">
        <v>236</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8"/>
      <c r="CD29" s="640" t="s">
        <v>309</v>
      </c>
      <c r="CE29" s="641"/>
      <c r="CF29" s="618" t="s">
        <v>310</v>
      </c>
      <c r="CG29" s="619"/>
      <c r="CH29" s="619"/>
      <c r="CI29" s="619"/>
      <c r="CJ29" s="619"/>
      <c r="CK29" s="619"/>
      <c r="CL29" s="619"/>
      <c r="CM29" s="619"/>
      <c r="CN29" s="619"/>
      <c r="CO29" s="619"/>
      <c r="CP29" s="619"/>
      <c r="CQ29" s="620"/>
      <c r="CR29" s="621">
        <v>462252</v>
      </c>
      <c r="CS29" s="634"/>
      <c r="CT29" s="634"/>
      <c r="CU29" s="634"/>
      <c r="CV29" s="634"/>
      <c r="CW29" s="634"/>
      <c r="CX29" s="634"/>
      <c r="CY29" s="635"/>
      <c r="CZ29" s="624">
        <v>6.9</v>
      </c>
      <c r="DA29" s="636"/>
      <c r="DB29" s="636"/>
      <c r="DC29" s="637"/>
      <c r="DD29" s="627">
        <v>447861</v>
      </c>
      <c r="DE29" s="634"/>
      <c r="DF29" s="634"/>
      <c r="DG29" s="634"/>
      <c r="DH29" s="634"/>
      <c r="DI29" s="634"/>
      <c r="DJ29" s="634"/>
      <c r="DK29" s="635"/>
      <c r="DL29" s="627">
        <v>446582</v>
      </c>
      <c r="DM29" s="634"/>
      <c r="DN29" s="634"/>
      <c r="DO29" s="634"/>
      <c r="DP29" s="634"/>
      <c r="DQ29" s="634"/>
      <c r="DR29" s="634"/>
      <c r="DS29" s="634"/>
      <c r="DT29" s="634"/>
      <c r="DU29" s="634"/>
      <c r="DV29" s="635"/>
      <c r="DW29" s="624">
        <v>12.6</v>
      </c>
      <c r="DX29" s="636"/>
      <c r="DY29" s="636"/>
      <c r="DZ29" s="636"/>
      <c r="EA29" s="636"/>
      <c r="EB29" s="636"/>
      <c r="EC29" s="648"/>
    </row>
    <row r="30" spans="2:133" ht="11.25" customHeight="1" x14ac:dyDescent="0.15">
      <c r="B30" s="618" t="s">
        <v>311</v>
      </c>
      <c r="C30" s="619"/>
      <c r="D30" s="619"/>
      <c r="E30" s="619"/>
      <c r="F30" s="619"/>
      <c r="G30" s="619"/>
      <c r="H30" s="619"/>
      <c r="I30" s="619"/>
      <c r="J30" s="619"/>
      <c r="K30" s="619"/>
      <c r="L30" s="619"/>
      <c r="M30" s="619"/>
      <c r="N30" s="619"/>
      <c r="O30" s="619"/>
      <c r="P30" s="619"/>
      <c r="Q30" s="620"/>
      <c r="R30" s="621">
        <v>1191428</v>
      </c>
      <c r="S30" s="622"/>
      <c r="T30" s="622"/>
      <c r="U30" s="622"/>
      <c r="V30" s="622"/>
      <c r="W30" s="622"/>
      <c r="X30" s="622"/>
      <c r="Y30" s="623"/>
      <c r="Z30" s="659">
        <v>17</v>
      </c>
      <c r="AA30" s="659"/>
      <c r="AB30" s="659"/>
      <c r="AC30" s="659"/>
      <c r="AD30" s="660" t="s">
        <v>129</v>
      </c>
      <c r="AE30" s="660"/>
      <c r="AF30" s="660"/>
      <c r="AG30" s="660"/>
      <c r="AH30" s="660"/>
      <c r="AI30" s="660"/>
      <c r="AJ30" s="660"/>
      <c r="AK30" s="660"/>
      <c r="AL30" s="624" t="s">
        <v>129</v>
      </c>
      <c r="AM30" s="625"/>
      <c r="AN30" s="625"/>
      <c r="AO30" s="661"/>
      <c r="AP30" s="673" t="s">
        <v>225</v>
      </c>
      <c r="AQ30" s="674"/>
      <c r="AR30" s="674"/>
      <c r="AS30" s="674"/>
      <c r="AT30" s="674"/>
      <c r="AU30" s="674"/>
      <c r="AV30" s="674"/>
      <c r="AW30" s="674"/>
      <c r="AX30" s="674"/>
      <c r="AY30" s="674"/>
      <c r="AZ30" s="674"/>
      <c r="BA30" s="674"/>
      <c r="BB30" s="674"/>
      <c r="BC30" s="674"/>
      <c r="BD30" s="674"/>
      <c r="BE30" s="674"/>
      <c r="BF30" s="675"/>
      <c r="BG30" s="673" t="s">
        <v>312</v>
      </c>
      <c r="BH30" s="696"/>
      <c r="BI30" s="696"/>
      <c r="BJ30" s="696"/>
      <c r="BK30" s="696"/>
      <c r="BL30" s="696"/>
      <c r="BM30" s="696"/>
      <c r="BN30" s="696"/>
      <c r="BO30" s="696"/>
      <c r="BP30" s="696"/>
      <c r="BQ30" s="697"/>
      <c r="BR30" s="673" t="s">
        <v>313</v>
      </c>
      <c r="BS30" s="696"/>
      <c r="BT30" s="696"/>
      <c r="BU30" s="696"/>
      <c r="BV30" s="696"/>
      <c r="BW30" s="696"/>
      <c r="BX30" s="696"/>
      <c r="BY30" s="696"/>
      <c r="BZ30" s="696"/>
      <c r="CA30" s="696"/>
      <c r="CB30" s="697"/>
      <c r="CD30" s="642"/>
      <c r="CE30" s="643"/>
      <c r="CF30" s="618" t="s">
        <v>314</v>
      </c>
      <c r="CG30" s="619"/>
      <c r="CH30" s="619"/>
      <c r="CI30" s="619"/>
      <c r="CJ30" s="619"/>
      <c r="CK30" s="619"/>
      <c r="CL30" s="619"/>
      <c r="CM30" s="619"/>
      <c r="CN30" s="619"/>
      <c r="CO30" s="619"/>
      <c r="CP30" s="619"/>
      <c r="CQ30" s="620"/>
      <c r="CR30" s="621">
        <v>438339</v>
      </c>
      <c r="CS30" s="622"/>
      <c r="CT30" s="622"/>
      <c r="CU30" s="622"/>
      <c r="CV30" s="622"/>
      <c r="CW30" s="622"/>
      <c r="CX30" s="622"/>
      <c r="CY30" s="623"/>
      <c r="CZ30" s="624">
        <v>6.5</v>
      </c>
      <c r="DA30" s="636"/>
      <c r="DB30" s="636"/>
      <c r="DC30" s="637"/>
      <c r="DD30" s="627">
        <v>426346</v>
      </c>
      <c r="DE30" s="622"/>
      <c r="DF30" s="622"/>
      <c r="DG30" s="622"/>
      <c r="DH30" s="622"/>
      <c r="DI30" s="622"/>
      <c r="DJ30" s="622"/>
      <c r="DK30" s="623"/>
      <c r="DL30" s="627">
        <v>425067</v>
      </c>
      <c r="DM30" s="622"/>
      <c r="DN30" s="622"/>
      <c r="DO30" s="622"/>
      <c r="DP30" s="622"/>
      <c r="DQ30" s="622"/>
      <c r="DR30" s="622"/>
      <c r="DS30" s="622"/>
      <c r="DT30" s="622"/>
      <c r="DU30" s="622"/>
      <c r="DV30" s="623"/>
      <c r="DW30" s="624">
        <v>12</v>
      </c>
      <c r="DX30" s="636"/>
      <c r="DY30" s="636"/>
      <c r="DZ30" s="636"/>
      <c r="EA30" s="636"/>
      <c r="EB30" s="636"/>
      <c r="EC30" s="648"/>
    </row>
    <row r="31" spans="2:133" ht="11.25" customHeight="1" x14ac:dyDescent="0.15">
      <c r="B31" s="688" t="s">
        <v>315</v>
      </c>
      <c r="C31" s="689"/>
      <c r="D31" s="689"/>
      <c r="E31" s="689"/>
      <c r="F31" s="689"/>
      <c r="G31" s="689"/>
      <c r="H31" s="689"/>
      <c r="I31" s="689"/>
      <c r="J31" s="689"/>
      <c r="K31" s="689"/>
      <c r="L31" s="689"/>
      <c r="M31" s="689"/>
      <c r="N31" s="689"/>
      <c r="O31" s="689"/>
      <c r="P31" s="689"/>
      <c r="Q31" s="690"/>
      <c r="R31" s="621" t="s">
        <v>129</v>
      </c>
      <c r="S31" s="622"/>
      <c r="T31" s="622"/>
      <c r="U31" s="622"/>
      <c r="V31" s="622"/>
      <c r="W31" s="622"/>
      <c r="X31" s="622"/>
      <c r="Y31" s="623"/>
      <c r="Z31" s="659" t="s">
        <v>129</v>
      </c>
      <c r="AA31" s="659"/>
      <c r="AB31" s="659"/>
      <c r="AC31" s="659"/>
      <c r="AD31" s="660" t="s">
        <v>236</v>
      </c>
      <c r="AE31" s="660"/>
      <c r="AF31" s="660"/>
      <c r="AG31" s="660"/>
      <c r="AH31" s="660"/>
      <c r="AI31" s="660"/>
      <c r="AJ31" s="660"/>
      <c r="AK31" s="660"/>
      <c r="AL31" s="624" t="s">
        <v>236</v>
      </c>
      <c r="AM31" s="625"/>
      <c r="AN31" s="625"/>
      <c r="AO31" s="661"/>
      <c r="AP31" s="691" t="s">
        <v>316</v>
      </c>
      <c r="AQ31" s="692"/>
      <c r="AR31" s="692"/>
      <c r="AS31" s="692"/>
      <c r="AT31" s="693" t="s">
        <v>317</v>
      </c>
      <c r="AU31" s="218"/>
      <c r="AV31" s="218"/>
      <c r="AW31" s="218"/>
      <c r="AX31" s="679" t="s">
        <v>188</v>
      </c>
      <c r="AY31" s="680"/>
      <c r="AZ31" s="680"/>
      <c r="BA31" s="680"/>
      <c r="BB31" s="680"/>
      <c r="BC31" s="680"/>
      <c r="BD31" s="680"/>
      <c r="BE31" s="680"/>
      <c r="BF31" s="681"/>
      <c r="BG31" s="683">
        <v>99.2</v>
      </c>
      <c r="BH31" s="684"/>
      <c r="BI31" s="684"/>
      <c r="BJ31" s="684"/>
      <c r="BK31" s="684"/>
      <c r="BL31" s="684"/>
      <c r="BM31" s="685">
        <v>95.9</v>
      </c>
      <c r="BN31" s="684"/>
      <c r="BO31" s="684"/>
      <c r="BP31" s="684"/>
      <c r="BQ31" s="686"/>
      <c r="BR31" s="683">
        <v>99.1</v>
      </c>
      <c r="BS31" s="684"/>
      <c r="BT31" s="684"/>
      <c r="BU31" s="684"/>
      <c r="BV31" s="684"/>
      <c r="BW31" s="684"/>
      <c r="BX31" s="685">
        <v>95.1</v>
      </c>
      <c r="BY31" s="684"/>
      <c r="BZ31" s="684"/>
      <c r="CA31" s="684"/>
      <c r="CB31" s="686"/>
      <c r="CD31" s="642"/>
      <c r="CE31" s="643"/>
      <c r="CF31" s="618" t="s">
        <v>318</v>
      </c>
      <c r="CG31" s="619"/>
      <c r="CH31" s="619"/>
      <c r="CI31" s="619"/>
      <c r="CJ31" s="619"/>
      <c r="CK31" s="619"/>
      <c r="CL31" s="619"/>
      <c r="CM31" s="619"/>
      <c r="CN31" s="619"/>
      <c r="CO31" s="619"/>
      <c r="CP31" s="619"/>
      <c r="CQ31" s="620"/>
      <c r="CR31" s="621">
        <v>23913</v>
      </c>
      <c r="CS31" s="634"/>
      <c r="CT31" s="634"/>
      <c r="CU31" s="634"/>
      <c r="CV31" s="634"/>
      <c r="CW31" s="634"/>
      <c r="CX31" s="634"/>
      <c r="CY31" s="635"/>
      <c r="CZ31" s="624">
        <v>0.4</v>
      </c>
      <c r="DA31" s="636"/>
      <c r="DB31" s="636"/>
      <c r="DC31" s="637"/>
      <c r="DD31" s="627">
        <v>21515</v>
      </c>
      <c r="DE31" s="634"/>
      <c r="DF31" s="634"/>
      <c r="DG31" s="634"/>
      <c r="DH31" s="634"/>
      <c r="DI31" s="634"/>
      <c r="DJ31" s="634"/>
      <c r="DK31" s="635"/>
      <c r="DL31" s="627">
        <v>21515</v>
      </c>
      <c r="DM31" s="634"/>
      <c r="DN31" s="634"/>
      <c r="DO31" s="634"/>
      <c r="DP31" s="634"/>
      <c r="DQ31" s="634"/>
      <c r="DR31" s="634"/>
      <c r="DS31" s="634"/>
      <c r="DT31" s="634"/>
      <c r="DU31" s="634"/>
      <c r="DV31" s="635"/>
      <c r="DW31" s="624">
        <v>0.6</v>
      </c>
      <c r="DX31" s="636"/>
      <c r="DY31" s="636"/>
      <c r="DZ31" s="636"/>
      <c r="EA31" s="636"/>
      <c r="EB31" s="636"/>
      <c r="EC31" s="648"/>
    </row>
    <row r="32" spans="2:133" ht="11.25" customHeight="1" x14ac:dyDescent="0.15">
      <c r="B32" s="618" t="s">
        <v>319</v>
      </c>
      <c r="C32" s="619"/>
      <c r="D32" s="619"/>
      <c r="E32" s="619"/>
      <c r="F32" s="619"/>
      <c r="G32" s="619"/>
      <c r="H32" s="619"/>
      <c r="I32" s="619"/>
      <c r="J32" s="619"/>
      <c r="K32" s="619"/>
      <c r="L32" s="619"/>
      <c r="M32" s="619"/>
      <c r="N32" s="619"/>
      <c r="O32" s="619"/>
      <c r="P32" s="619"/>
      <c r="Q32" s="620"/>
      <c r="R32" s="621">
        <v>518865</v>
      </c>
      <c r="S32" s="622"/>
      <c r="T32" s="622"/>
      <c r="U32" s="622"/>
      <c r="V32" s="622"/>
      <c r="W32" s="622"/>
      <c r="X32" s="622"/>
      <c r="Y32" s="623"/>
      <c r="Z32" s="659">
        <v>7.4</v>
      </c>
      <c r="AA32" s="659"/>
      <c r="AB32" s="659"/>
      <c r="AC32" s="659"/>
      <c r="AD32" s="660" t="s">
        <v>236</v>
      </c>
      <c r="AE32" s="660"/>
      <c r="AF32" s="660"/>
      <c r="AG32" s="660"/>
      <c r="AH32" s="660"/>
      <c r="AI32" s="660"/>
      <c r="AJ32" s="660"/>
      <c r="AK32" s="660"/>
      <c r="AL32" s="624" t="s">
        <v>236</v>
      </c>
      <c r="AM32" s="625"/>
      <c r="AN32" s="625"/>
      <c r="AO32" s="661"/>
      <c r="AP32" s="662"/>
      <c r="AQ32" s="663"/>
      <c r="AR32" s="663"/>
      <c r="AS32" s="663"/>
      <c r="AT32" s="694"/>
      <c r="AU32" s="214" t="s">
        <v>320</v>
      </c>
      <c r="AX32" s="618" t="s">
        <v>321</v>
      </c>
      <c r="AY32" s="619"/>
      <c r="AZ32" s="619"/>
      <c r="BA32" s="619"/>
      <c r="BB32" s="619"/>
      <c r="BC32" s="619"/>
      <c r="BD32" s="619"/>
      <c r="BE32" s="619"/>
      <c r="BF32" s="620"/>
      <c r="BG32" s="687">
        <v>99.2</v>
      </c>
      <c r="BH32" s="634"/>
      <c r="BI32" s="634"/>
      <c r="BJ32" s="634"/>
      <c r="BK32" s="634"/>
      <c r="BL32" s="634"/>
      <c r="BM32" s="625">
        <v>96.8</v>
      </c>
      <c r="BN32" s="634"/>
      <c r="BO32" s="634"/>
      <c r="BP32" s="634"/>
      <c r="BQ32" s="657"/>
      <c r="BR32" s="687">
        <v>99.1</v>
      </c>
      <c r="BS32" s="634"/>
      <c r="BT32" s="634"/>
      <c r="BU32" s="634"/>
      <c r="BV32" s="634"/>
      <c r="BW32" s="634"/>
      <c r="BX32" s="625">
        <v>96.3</v>
      </c>
      <c r="BY32" s="634"/>
      <c r="BZ32" s="634"/>
      <c r="CA32" s="634"/>
      <c r="CB32" s="657"/>
      <c r="CD32" s="644"/>
      <c r="CE32" s="645"/>
      <c r="CF32" s="618" t="s">
        <v>322</v>
      </c>
      <c r="CG32" s="619"/>
      <c r="CH32" s="619"/>
      <c r="CI32" s="619"/>
      <c r="CJ32" s="619"/>
      <c r="CK32" s="619"/>
      <c r="CL32" s="619"/>
      <c r="CM32" s="619"/>
      <c r="CN32" s="619"/>
      <c r="CO32" s="619"/>
      <c r="CP32" s="619"/>
      <c r="CQ32" s="620"/>
      <c r="CR32" s="621" t="s">
        <v>129</v>
      </c>
      <c r="CS32" s="622"/>
      <c r="CT32" s="622"/>
      <c r="CU32" s="622"/>
      <c r="CV32" s="622"/>
      <c r="CW32" s="622"/>
      <c r="CX32" s="622"/>
      <c r="CY32" s="623"/>
      <c r="CZ32" s="624" t="s">
        <v>129</v>
      </c>
      <c r="DA32" s="636"/>
      <c r="DB32" s="636"/>
      <c r="DC32" s="637"/>
      <c r="DD32" s="627" t="s">
        <v>129</v>
      </c>
      <c r="DE32" s="622"/>
      <c r="DF32" s="622"/>
      <c r="DG32" s="622"/>
      <c r="DH32" s="622"/>
      <c r="DI32" s="622"/>
      <c r="DJ32" s="622"/>
      <c r="DK32" s="623"/>
      <c r="DL32" s="627" t="s">
        <v>129</v>
      </c>
      <c r="DM32" s="622"/>
      <c r="DN32" s="622"/>
      <c r="DO32" s="622"/>
      <c r="DP32" s="622"/>
      <c r="DQ32" s="622"/>
      <c r="DR32" s="622"/>
      <c r="DS32" s="622"/>
      <c r="DT32" s="622"/>
      <c r="DU32" s="622"/>
      <c r="DV32" s="623"/>
      <c r="DW32" s="624" t="s">
        <v>236</v>
      </c>
      <c r="DX32" s="636"/>
      <c r="DY32" s="636"/>
      <c r="DZ32" s="636"/>
      <c r="EA32" s="636"/>
      <c r="EB32" s="636"/>
      <c r="EC32" s="648"/>
    </row>
    <row r="33" spans="2:133" ht="11.25" customHeight="1" x14ac:dyDescent="0.15">
      <c r="B33" s="618" t="s">
        <v>323</v>
      </c>
      <c r="C33" s="619"/>
      <c r="D33" s="619"/>
      <c r="E33" s="619"/>
      <c r="F33" s="619"/>
      <c r="G33" s="619"/>
      <c r="H33" s="619"/>
      <c r="I33" s="619"/>
      <c r="J33" s="619"/>
      <c r="K33" s="619"/>
      <c r="L33" s="619"/>
      <c r="M33" s="619"/>
      <c r="N33" s="619"/>
      <c r="O33" s="619"/>
      <c r="P33" s="619"/>
      <c r="Q33" s="620"/>
      <c r="R33" s="621">
        <v>2261</v>
      </c>
      <c r="S33" s="622"/>
      <c r="T33" s="622"/>
      <c r="U33" s="622"/>
      <c r="V33" s="622"/>
      <c r="W33" s="622"/>
      <c r="X33" s="622"/>
      <c r="Y33" s="623"/>
      <c r="Z33" s="659">
        <v>0</v>
      </c>
      <c r="AA33" s="659"/>
      <c r="AB33" s="659"/>
      <c r="AC33" s="659"/>
      <c r="AD33" s="660">
        <v>8</v>
      </c>
      <c r="AE33" s="660"/>
      <c r="AF33" s="660"/>
      <c r="AG33" s="660"/>
      <c r="AH33" s="660"/>
      <c r="AI33" s="660"/>
      <c r="AJ33" s="660"/>
      <c r="AK33" s="660"/>
      <c r="AL33" s="624">
        <v>0</v>
      </c>
      <c r="AM33" s="625"/>
      <c r="AN33" s="625"/>
      <c r="AO33" s="661"/>
      <c r="AP33" s="664"/>
      <c r="AQ33" s="665"/>
      <c r="AR33" s="665"/>
      <c r="AS33" s="665"/>
      <c r="AT33" s="695"/>
      <c r="AU33" s="219"/>
      <c r="AV33" s="219"/>
      <c r="AW33" s="219"/>
      <c r="AX33" s="602" t="s">
        <v>324</v>
      </c>
      <c r="AY33" s="603"/>
      <c r="AZ33" s="603"/>
      <c r="BA33" s="603"/>
      <c r="BB33" s="603"/>
      <c r="BC33" s="603"/>
      <c r="BD33" s="603"/>
      <c r="BE33" s="603"/>
      <c r="BF33" s="604"/>
      <c r="BG33" s="682">
        <v>99.1</v>
      </c>
      <c r="BH33" s="606"/>
      <c r="BI33" s="606"/>
      <c r="BJ33" s="606"/>
      <c r="BK33" s="606"/>
      <c r="BL33" s="606"/>
      <c r="BM33" s="652">
        <v>94.7</v>
      </c>
      <c r="BN33" s="606"/>
      <c r="BO33" s="606"/>
      <c r="BP33" s="606"/>
      <c r="BQ33" s="669"/>
      <c r="BR33" s="682">
        <v>99</v>
      </c>
      <c r="BS33" s="606"/>
      <c r="BT33" s="606"/>
      <c r="BU33" s="606"/>
      <c r="BV33" s="606"/>
      <c r="BW33" s="606"/>
      <c r="BX33" s="652">
        <v>93.8</v>
      </c>
      <c r="BY33" s="606"/>
      <c r="BZ33" s="606"/>
      <c r="CA33" s="606"/>
      <c r="CB33" s="669"/>
      <c r="CD33" s="618" t="s">
        <v>325</v>
      </c>
      <c r="CE33" s="619"/>
      <c r="CF33" s="619"/>
      <c r="CG33" s="619"/>
      <c r="CH33" s="619"/>
      <c r="CI33" s="619"/>
      <c r="CJ33" s="619"/>
      <c r="CK33" s="619"/>
      <c r="CL33" s="619"/>
      <c r="CM33" s="619"/>
      <c r="CN33" s="619"/>
      <c r="CO33" s="619"/>
      <c r="CP33" s="619"/>
      <c r="CQ33" s="620"/>
      <c r="CR33" s="621">
        <v>2781643</v>
      </c>
      <c r="CS33" s="634"/>
      <c r="CT33" s="634"/>
      <c r="CU33" s="634"/>
      <c r="CV33" s="634"/>
      <c r="CW33" s="634"/>
      <c r="CX33" s="634"/>
      <c r="CY33" s="635"/>
      <c r="CZ33" s="624">
        <v>41.4</v>
      </c>
      <c r="DA33" s="636"/>
      <c r="DB33" s="636"/>
      <c r="DC33" s="637"/>
      <c r="DD33" s="627">
        <v>2326310</v>
      </c>
      <c r="DE33" s="634"/>
      <c r="DF33" s="634"/>
      <c r="DG33" s="634"/>
      <c r="DH33" s="634"/>
      <c r="DI33" s="634"/>
      <c r="DJ33" s="634"/>
      <c r="DK33" s="635"/>
      <c r="DL33" s="627">
        <v>1494754</v>
      </c>
      <c r="DM33" s="634"/>
      <c r="DN33" s="634"/>
      <c r="DO33" s="634"/>
      <c r="DP33" s="634"/>
      <c r="DQ33" s="634"/>
      <c r="DR33" s="634"/>
      <c r="DS33" s="634"/>
      <c r="DT33" s="634"/>
      <c r="DU33" s="634"/>
      <c r="DV33" s="635"/>
      <c r="DW33" s="624">
        <v>42.1</v>
      </c>
      <c r="DX33" s="636"/>
      <c r="DY33" s="636"/>
      <c r="DZ33" s="636"/>
      <c r="EA33" s="636"/>
      <c r="EB33" s="636"/>
      <c r="EC33" s="648"/>
    </row>
    <row r="34" spans="2:133" ht="11.25" customHeight="1" x14ac:dyDescent="0.15">
      <c r="B34" s="618" t="s">
        <v>326</v>
      </c>
      <c r="C34" s="619"/>
      <c r="D34" s="619"/>
      <c r="E34" s="619"/>
      <c r="F34" s="619"/>
      <c r="G34" s="619"/>
      <c r="H34" s="619"/>
      <c r="I34" s="619"/>
      <c r="J34" s="619"/>
      <c r="K34" s="619"/>
      <c r="L34" s="619"/>
      <c r="M34" s="619"/>
      <c r="N34" s="619"/>
      <c r="O34" s="619"/>
      <c r="P34" s="619"/>
      <c r="Q34" s="620"/>
      <c r="R34" s="621">
        <v>29072</v>
      </c>
      <c r="S34" s="622"/>
      <c r="T34" s="622"/>
      <c r="U34" s="622"/>
      <c r="V34" s="622"/>
      <c r="W34" s="622"/>
      <c r="X34" s="622"/>
      <c r="Y34" s="623"/>
      <c r="Z34" s="659">
        <v>0.4</v>
      </c>
      <c r="AA34" s="659"/>
      <c r="AB34" s="659"/>
      <c r="AC34" s="659"/>
      <c r="AD34" s="660" t="s">
        <v>129</v>
      </c>
      <c r="AE34" s="660"/>
      <c r="AF34" s="660"/>
      <c r="AG34" s="660"/>
      <c r="AH34" s="660"/>
      <c r="AI34" s="660"/>
      <c r="AJ34" s="660"/>
      <c r="AK34" s="660"/>
      <c r="AL34" s="624" t="s">
        <v>129</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327</v>
      </c>
      <c r="CE34" s="619"/>
      <c r="CF34" s="619"/>
      <c r="CG34" s="619"/>
      <c r="CH34" s="619"/>
      <c r="CI34" s="619"/>
      <c r="CJ34" s="619"/>
      <c r="CK34" s="619"/>
      <c r="CL34" s="619"/>
      <c r="CM34" s="619"/>
      <c r="CN34" s="619"/>
      <c r="CO34" s="619"/>
      <c r="CP34" s="619"/>
      <c r="CQ34" s="620"/>
      <c r="CR34" s="621">
        <v>907320</v>
      </c>
      <c r="CS34" s="622"/>
      <c r="CT34" s="622"/>
      <c r="CU34" s="622"/>
      <c r="CV34" s="622"/>
      <c r="CW34" s="622"/>
      <c r="CX34" s="622"/>
      <c r="CY34" s="623"/>
      <c r="CZ34" s="624">
        <v>13.5</v>
      </c>
      <c r="DA34" s="636"/>
      <c r="DB34" s="636"/>
      <c r="DC34" s="637"/>
      <c r="DD34" s="627">
        <v>749527</v>
      </c>
      <c r="DE34" s="622"/>
      <c r="DF34" s="622"/>
      <c r="DG34" s="622"/>
      <c r="DH34" s="622"/>
      <c r="DI34" s="622"/>
      <c r="DJ34" s="622"/>
      <c r="DK34" s="623"/>
      <c r="DL34" s="627">
        <v>537977</v>
      </c>
      <c r="DM34" s="622"/>
      <c r="DN34" s="622"/>
      <c r="DO34" s="622"/>
      <c r="DP34" s="622"/>
      <c r="DQ34" s="622"/>
      <c r="DR34" s="622"/>
      <c r="DS34" s="622"/>
      <c r="DT34" s="622"/>
      <c r="DU34" s="622"/>
      <c r="DV34" s="623"/>
      <c r="DW34" s="624">
        <v>15.1</v>
      </c>
      <c r="DX34" s="636"/>
      <c r="DY34" s="636"/>
      <c r="DZ34" s="636"/>
      <c r="EA34" s="636"/>
      <c r="EB34" s="636"/>
      <c r="EC34" s="648"/>
    </row>
    <row r="35" spans="2:133" ht="11.25" customHeight="1" x14ac:dyDescent="0.15">
      <c r="B35" s="618" t="s">
        <v>328</v>
      </c>
      <c r="C35" s="619"/>
      <c r="D35" s="619"/>
      <c r="E35" s="619"/>
      <c r="F35" s="619"/>
      <c r="G35" s="619"/>
      <c r="H35" s="619"/>
      <c r="I35" s="619"/>
      <c r="J35" s="619"/>
      <c r="K35" s="619"/>
      <c r="L35" s="619"/>
      <c r="M35" s="619"/>
      <c r="N35" s="619"/>
      <c r="O35" s="619"/>
      <c r="P35" s="619"/>
      <c r="Q35" s="620"/>
      <c r="R35" s="621">
        <v>544859</v>
      </c>
      <c r="S35" s="622"/>
      <c r="T35" s="622"/>
      <c r="U35" s="622"/>
      <c r="V35" s="622"/>
      <c r="W35" s="622"/>
      <c r="X35" s="622"/>
      <c r="Y35" s="623"/>
      <c r="Z35" s="659">
        <v>7.8</v>
      </c>
      <c r="AA35" s="659"/>
      <c r="AB35" s="659"/>
      <c r="AC35" s="659"/>
      <c r="AD35" s="660" t="s">
        <v>129</v>
      </c>
      <c r="AE35" s="660"/>
      <c r="AF35" s="660"/>
      <c r="AG35" s="660"/>
      <c r="AH35" s="660"/>
      <c r="AI35" s="660"/>
      <c r="AJ35" s="660"/>
      <c r="AK35" s="660"/>
      <c r="AL35" s="624" t="s">
        <v>236</v>
      </c>
      <c r="AM35" s="625"/>
      <c r="AN35" s="625"/>
      <c r="AO35" s="661"/>
      <c r="AP35" s="222"/>
      <c r="AQ35" s="673" t="s">
        <v>329</v>
      </c>
      <c r="AR35" s="674"/>
      <c r="AS35" s="674"/>
      <c r="AT35" s="674"/>
      <c r="AU35" s="674"/>
      <c r="AV35" s="674"/>
      <c r="AW35" s="674"/>
      <c r="AX35" s="674"/>
      <c r="AY35" s="674"/>
      <c r="AZ35" s="674"/>
      <c r="BA35" s="674"/>
      <c r="BB35" s="674"/>
      <c r="BC35" s="674"/>
      <c r="BD35" s="674"/>
      <c r="BE35" s="674"/>
      <c r="BF35" s="675"/>
      <c r="BG35" s="673" t="s">
        <v>330</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331</v>
      </c>
      <c r="CE35" s="619"/>
      <c r="CF35" s="619"/>
      <c r="CG35" s="619"/>
      <c r="CH35" s="619"/>
      <c r="CI35" s="619"/>
      <c r="CJ35" s="619"/>
      <c r="CK35" s="619"/>
      <c r="CL35" s="619"/>
      <c r="CM35" s="619"/>
      <c r="CN35" s="619"/>
      <c r="CO35" s="619"/>
      <c r="CP35" s="619"/>
      <c r="CQ35" s="620"/>
      <c r="CR35" s="621">
        <v>11304</v>
      </c>
      <c r="CS35" s="634"/>
      <c r="CT35" s="634"/>
      <c r="CU35" s="634"/>
      <c r="CV35" s="634"/>
      <c r="CW35" s="634"/>
      <c r="CX35" s="634"/>
      <c r="CY35" s="635"/>
      <c r="CZ35" s="624">
        <v>0.2</v>
      </c>
      <c r="DA35" s="636"/>
      <c r="DB35" s="636"/>
      <c r="DC35" s="637"/>
      <c r="DD35" s="627">
        <v>9083</v>
      </c>
      <c r="DE35" s="634"/>
      <c r="DF35" s="634"/>
      <c r="DG35" s="634"/>
      <c r="DH35" s="634"/>
      <c r="DI35" s="634"/>
      <c r="DJ35" s="634"/>
      <c r="DK35" s="635"/>
      <c r="DL35" s="627">
        <v>9083</v>
      </c>
      <c r="DM35" s="634"/>
      <c r="DN35" s="634"/>
      <c r="DO35" s="634"/>
      <c r="DP35" s="634"/>
      <c r="DQ35" s="634"/>
      <c r="DR35" s="634"/>
      <c r="DS35" s="634"/>
      <c r="DT35" s="634"/>
      <c r="DU35" s="634"/>
      <c r="DV35" s="635"/>
      <c r="DW35" s="624">
        <v>0.3</v>
      </c>
      <c r="DX35" s="636"/>
      <c r="DY35" s="636"/>
      <c r="DZ35" s="636"/>
      <c r="EA35" s="636"/>
      <c r="EB35" s="636"/>
      <c r="EC35" s="648"/>
    </row>
    <row r="36" spans="2:133" ht="11.25" customHeight="1" x14ac:dyDescent="0.15">
      <c r="B36" s="618" t="s">
        <v>332</v>
      </c>
      <c r="C36" s="619"/>
      <c r="D36" s="619"/>
      <c r="E36" s="619"/>
      <c r="F36" s="619"/>
      <c r="G36" s="619"/>
      <c r="H36" s="619"/>
      <c r="I36" s="619"/>
      <c r="J36" s="619"/>
      <c r="K36" s="619"/>
      <c r="L36" s="619"/>
      <c r="M36" s="619"/>
      <c r="N36" s="619"/>
      <c r="O36" s="619"/>
      <c r="P36" s="619"/>
      <c r="Q36" s="620"/>
      <c r="R36" s="621">
        <v>157605</v>
      </c>
      <c r="S36" s="622"/>
      <c r="T36" s="622"/>
      <c r="U36" s="622"/>
      <c r="V36" s="622"/>
      <c r="W36" s="622"/>
      <c r="X36" s="622"/>
      <c r="Y36" s="623"/>
      <c r="Z36" s="659">
        <v>2.2000000000000002</v>
      </c>
      <c r="AA36" s="659"/>
      <c r="AB36" s="659"/>
      <c r="AC36" s="659"/>
      <c r="AD36" s="660" t="s">
        <v>129</v>
      </c>
      <c r="AE36" s="660"/>
      <c r="AF36" s="660"/>
      <c r="AG36" s="660"/>
      <c r="AH36" s="660"/>
      <c r="AI36" s="660"/>
      <c r="AJ36" s="660"/>
      <c r="AK36" s="660"/>
      <c r="AL36" s="624" t="s">
        <v>236</v>
      </c>
      <c r="AM36" s="625"/>
      <c r="AN36" s="625"/>
      <c r="AO36" s="661"/>
      <c r="AP36" s="222"/>
      <c r="AQ36" s="670" t="s">
        <v>333</v>
      </c>
      <c r="AR36" s="671"/>
      <c r="AS36" s="671"/>
      <c r="AT36" s="671"/>
      <c r="AU36" s="671"/>
      <c r="AV36" s="671"/>
      <c r="AW36" s="671"/>
      <c r="AX36" s="671"/>
      <c r="AY36" s="672"/>
      <c r="AZ36" s="676">
        <v>712582</v>
      </c>
      <c r="BA36" s="677"/>
      <c r="BB36" s="677"/>
      <c r="BC36" s="677"/>
      <c r="BD36" s="677"/>
      <c r="BE36" s="677"/>
      <c r="BF36" s="678"/>
      <c r="BG36" s="679" t="s">
        <v>334</v>
      </c>
      <c r="BH36" s="680"/>
      <c r="BI36" s="680"/>
      <c r="BJ36" s="680"/>
      <c r="BK36" s="680"/>
      <c r="BL36" s="680"/>
      <c r="BM36" s="680"/>
      <c r="BN36" s="680"/>
      <c r="BO36" s="680"/>
      <c r="BP36" s="680"/>
      <c r="BQ36" s="680"/>
      <c r="BR36" s="680"/>
      <c r="BS36" s="680"/>
      <c r="BT36" s="680"/>
      <c r="BU36" s="681"/>
      <c r="BV36" s="676">
        <v>36912</v>
      </c>
      <c r="BW36" s="677"/>
      <c r="BX36" s="677"/>
      <c r="BY36" s="677"/>
      <c r="BZ36" s="677"/>
      <c r="CA36" s="677"/>
      <c r="CB36" s="678"/>
      <c r="CD36" s="618" t="s">
        <v>335</v>
      </c>
      <c r="CE36" s="619"/>
      <c r="CF36" s="619"/>
      <c r="CG36" s="619"/>
      <c r="CH36" s="619"/>
      <c r="CI36" s="619"/>
      <c r="CJ36" s="619"/>
      <c r="CK36" s="619"/>
      <c r="CL36" s="619"/>
      <c r="CM36" s="619"/>
      <c r="CN36" s="619"/>
      <c r="CO36" s="619"/>
      <c r="CP36" s="619"/>
      <c r="CQ36" s="620"/>
      <c r="CR36" s="621">
        <v>1020054</v>
      </c>
      <c r="CS36" s="622"/>
      <c r="CT36" s="622"/>
      <c r="CU36" s="622"/>
      <c r="CV36" s="622"/>
      <c r="CW36" s="622"/>
      <c r="CX36" s="622"/>
      <c r="CY36" s="623"/>
      <c r="CZ36" s="624">
        <v>15.2</v>
      </c>
      <c r="DA36" s="636"/>
      <c r="DB36" s="636"/>
      <c r="DC36" s="637"/>
      <c r="DD36" s="627">
        <v>892284</v>
      </c>
      <c r="DE36" s="622"/>
      <c r="DF36" s="622"/>
      <c r="DG36" s="622"/>
      <c r="DH36" s="622"/>
      <c r="DI36" s="622"/>
      <c r="DJ36" s="622"/>
      <c r="DK36" s="623"/>
      <c r="DL36" s="627">
        <v>447477</v>
      </c>
      <c r="DM36" s="622"/>
      <c r="DN36" s="622"/>
      <c r="DO36" s="622"/>
      <c r="DP36" s="622"/>
      <c r="DQ36" s="622"/>
      <c r="DR36" s="622"/>
      <c r="DS36" s="622"/>
      <c r="DT36" s="622"/>
      <c r="DU36" s="622"/>
      <c r="DV36" s="623"/>
      <c r="DW36" s="624">
        <v>12.6</v>
      </c>
      <c r="DX36" s="636"/>
      <c r="DY36" s="636"/>
      <c r="DZ36" s="636"/>
      <c r="EA36" s="636"/>
      <c r="EB36" s="636"/>
      <c r="EC36" s="648"/>
    </row>
    <row r="37" spans="2:133" ht="11.25" customHeight="1" x14ac:dyDescent="0.15">
      <c r="B37" s="618" t="s">
        <v>336</v>
      </c>
      <c r="C37" s="619"/>
      <c r="D37" s="619"/>
      <c r="E37" s="619"/>
      <c r="F37" s="619"/>
      <c r="G37" s="619"/>
      <c r="H37" s="619"/>
      <c r="I37" s="619"/>
      <c r="J37" s="619"/>
      <c r="K37" s="619"/>
      <c r="L37" s="619"/>
      <c r="M37" s="619"/>
      <c r="N37" s="619"/>
      <c r="O37" s="619"/>
      <c r="P37" s="619"/>
      <c r="Q37" s="620"/>
      <c r="R37" s="621">
        <v>94358</v>
      </c>
      <c r="S37" s="622"/>
      <c r="T37" s="622"/>
      <c r="U37" s="622"/>
      <c r="V37" s="622"/>
      <c r="W37" s="622"/>
      <c r="X37" s="622"/>
      <c r="Y37" s="623"/>
      <c r="Z37" s="659">
        <v>1.3</v>
      </c>
      <c r="AA37" s="659"/>
      <c r="AB37" s="659"/>
      <c r="AC37" s="659"/>
      <c r="AD37" s="660">
        <v>2894</v>
      </c>
      <c r="AE37" s="660"/>
      <c r="AF37" s="660"/>
      <c r="AG37" s="660"/>
      <c r="AH37" s="660"/>
      <c r="AI37" s="660"/>
      <c r="AJ37" s="660"/>
      <c r="AK37" s="660"/>
      <c r="AL37" s="624">
        <v>0.1</v>
      </c>
      <c r="AM37" s="625"/>
      <c r="AN37" s="625"/>
      <c r="AO37" s="661"/>
      <c r="AQ37" s="654" t="s">
        <v>337</v>
      </c>
      <c r="AR37" s="655"/>
      <c r="AS37" s="655"/>
      <c r="AT37" s="655"/>
      <c r="AU37" s="655"/>
      <c r="AV37" s="655"/>
      <c r="AW37" s="655"/>
      <c r="AX37" s="655"/>
      <c r="AY37" s="656"/>
      <c r="AZ37" s="621">
        <v>256110</v>
      </c>
      <c r="BA37" s="622"/>
      <c r="BB37" s="622"/>
      <c r="BC37" s="622"/>
      <c r="BD37" s="634"/>
      <c r="BE37" s="634"/>
      <c r="BF37" s="657"/>
      <c r="BG37" s="618" t="s">
        <v>338</v>
      </c>
      <c r="BH37" s="619"/>
      <c r="BI37" s="619"/>
      <c r="BJ37" s="619"/>
      <c r="BK37" s="619"/>
      <c r="BL37" s="619"/>
      <c r="BM37" s="619"/>
      <c r="BN37" s="619"/>
      <c r="BO37" s="619"/>
      <c r="BP37" s="619"/>
      <c r="BQ37" s="619"/>
      <c r="BR37" s="619"/>
      <c r="BS37" s="619"/>
      <c r="BT37" s="619"/>
      <c r="BU37" s="620"/>
      <c r="BV37" s="621">
        <v>5292</v>
      </c>
      <c r="BW37" s="622"/>
      <c r="BX37" s="622"/>
      <c r="BY37" s="622"/>
      <c r="BZ37" s="622"/>
      <c r="CA37" s="622"/>
      <c r="CB37" s="658"/>
      <c r="CD37" s="618" t="s">
        <v>339</v>
      </c>
      <c r="CE37" s="619"/>
      <c r="CF37" s="619"/>
      <c r="CG37" s="619"/>
      <c r="CH37" s="619"/>
      <c r="CI37" s="619"/>
      <c r="CJ37" s="619"/>
      <c r="CK37" s="619"/>
      <c r="CL37" s="619"/>
      <c r="CM37" s="619"/>
      <c r="CN37" s="619"/>
      <c r="CO37" s="619"/>
      <c r="CP37" s="619"/>
      <c r="CQ37" s="620"/>
      <c r="CR37" s="621">
        <v>329003</v>
      </c>
      <c r="CS37" s="634"/>
      <c r="CT37" s="634"/>
      <c r="CU37" s="634"/>
      <c r="CV37" s="634"/>
      <c r="CW37" s="634"/>
      <c r="CX37" s="634"/>
      <c r="CY37" s="635"/>
      <c r="CZ37" s="624">
        <v>4.9000000000000004</v>
      </c>
      <c r="DA37" s="636"/>
      <c r="DB37" s="636"/>
      <c r="DC37" s="637"/>
      <c r="DD37" s="627">
        <v>329003</v>
      </c>
      <c r="DE37" s="634"/>
      <c r="DF37" s="634"/>
      <c r="DG37" s="634"/>
      <c r="DH37" s="634"/>
      <c r="DI37" s="634"/>
      <c r="DJ37" s="634"/>
      <c r="DK37" s="635"/>
      <c r="DL37" s="627">
        <v>246781</v>
      </c>
      <c r="DM37" s="634"/>
      <c r="DN37" s="634"/>
      <c r="DO37" s="634"/>
      <c r="DP37" s="634"/>
      <c r="DQ37" s="634"/>
      <c r="DR37" s="634"/>
      <c r="DS37" s="634"/>
      <c r="DT37" s="634"/>
      <c r="DU37" s="634"/>
      <c r="DV37" s="635"/>
      <c r="DW37" s="624">
        <v>6.9</v>
      </c>
      <c r="DX37" s="636"/>
      <c r="DY37" s="636"/>
      <c r="DZ37" s="636"/>
      <c r="EA37" s="636"/>
      <c r="EB37" s="636"/>
      <c r="EC37" s="648"/>
    </row>
    <row r="38" spans="2:133" ht="11.25" customHeight="1" x14ac:dyDescent="0.15">
      <c r="B38" s="618" t="s">
        <v>340</v>
      </c>
      <c r="C38" s="619"/>
      <c r="D38" s="619"/>
      <c r="E38" s="619"/>
      <c r="F38" s="619"/>
      <c r="G38" s="619"/>
      <c r="H38" s="619"/>
      <c r="I38" s="619"/>
      <c r="J38" s="619"/>
      <c r="K38" s="619"/>
      <c r="L38" s="619"/>
      <c r="M38" s="619"/>
      <c r="N38" s="619"/>
      <c r="O38" s="619"/>
      <c r="P38" s="619"/>
      <c r="Q38" s="620"/>
      <c r="R38" s="621">
        <v>534501</v>
      </c>
      <c r="S38" s="622"/>
      <c r="T38" s="622"/>
      <c r="U38" s="622"/>
      <c r="V38" s="622"/>
      <c r="W38" s="622"/>
      <c r="X38" s="622"/>
      <c r="Y38" s="623"/>
      <c r="Z38" s="659">
        <v>7.6</v>
      </c>
      <c r="AA38" s="659"/>
      <c r="AB38" s="659"/>
      <c r="AC38" s="659"/>
      <c r="AD38" s="660" t="s">
        <v>236</v>
      </c>
      <c r="AE38" s="660"/>
      <c r="AF38" s="660"/>
      <c r="AG38" s="660"/>
      <c r="AH38" s="660"/>
      <c r="AI38" s="660"/>
      <c r="AJ38" s="660"/>
      <c r="AK38" s="660"/>
      <c r="AL38" s="624" t="s">
        <v>236</v>
      </c>
      <c r="AM38" s="625"/>
      <c r="AN38" s="625"/>
      <c r="AO38" s="661"/>
      <c r="AQ38" s="654" t="s">
        <v>341</v>
      </c>
      <c r="AR38" s="655"/>
      <c r="AS38" s="655"/>
      <c r="AT38" s="655"/>
      <c r="AU38" s="655"/>
      <c r="AV38" s="655"/>
      <c r="AW38" s="655"/>
      <c r="AX38" s="655"/>
      <c r="AY38" s="656"/>
      <c r="AZ38" s="621">
        <v>93369</v>
      </c>
      <c r="BA38" s="622"/>
      <c r="BB38" s="622"/>
      <c r="BC38" s="622"/>
      <c r="BD38" s="634"/>
      <c r="BE38" s="634"/>
      <c r="BF38" s="657"/>
      <c r="BG38" s="618" t="s">
        <v>342</v>
      </c>
      <c r="BH38" s="619"/>
      <c r="BI38" s="619"/>
      <c r="BJ38" s="619"/>
      <c r="BK38" s="619"/>
      <c r="BL38" s="619"/>
      <c r="BM38" s="619"/>
      <c r="BN38" s="619"/>
      <c r="BO38" s="619"/>
      <c r="BP38" s="619"/>
      <c r="BQ38" s="619"/>
      <c r="BR38" s="619"/>
      <c r="BS38" s="619"/>
      <c r="BT38" s="619"/>
      <c r="BU38" s="620"/>
      <c r="BV38" s="621">
        <v>1559</v>
      </c>
      <c r="BW38" s="622"/>
      <c r="BX38" s="622"/>
      <c r="BY38" s="622"/>
      <c r="BZ38" s="622"/>
      <c r="CA38" s="622"/>
      <c r="CB38" s="658"/>
      <c r="CD38" s="618" t="s">
        <v>343</v>
      </c>
      <c r="CE38" s="619"/>
      <c r="CF38" s="619"/>
      <c r="CG38" s="619"/>
      <c r="CH38" s="619"/>
      <c r="CI38" s="619"/>
      <c r="CJ38" s="619"/>
      <c r="CK38" s="619"/>
      <c r="CL38" s="619"/>
      <c r="CM38" s="619"/>
      <c r="CN38" s="619"/>
      <c r="CO38" s="619"/>
      <c r="CP38" s="619"/>
      <c r="CQ38" s="620"/>
      <c r="CR38" s="621">
        <v>603463</v>
      </c>
      <c r="CS38" s="622"/>
      <c r="CT38" s="622"/>
      <c r="CU38" s="622"/>
      <c r="CV38" s="622"/>
      <c r="CW38" s="622"/>
      <c r="CX38" s="622"/>
      <c r="CY38" s="623"/>
      <c r="CZ38" s="624">
        <v>9</v>
      </c>
      <c r="DA38" s="636"/>
      <c r="DB38" s="636"/>
      <c r="DC38" s="637"/>
      <c r="DD38" s="627">
        <v>523131</v>
      </c>
      <c r="DE38" s="622"/>
      <c r="DF38" s="622"/>
      <c r="DG38" s="622"/>
      <c r="DH38" s="622"/>
      <c r="DI38" s="622"/>
      <c r="DJ38" s="622"/>
      <c r="DK38" s="623"/>
      <c r="DL38" s="627">
        <v>495841</v>
      </c>
      <c r="DM38" s="622"/>
      <c r="DN38" s="622"/>
      <c r="DO38" s="622"/>
      <c r="DP38" s="622"/>
      <c r="DQ38" s="622"/>
      <c r="DR38" s="622"/>
      <c r="DS38" s="622"/>
      <c r="DT38" s="622"/>
      <c r="DU38" s="622"/>
      <c r="DV38" s="623"/>
      <c r="DW38" s="624">
        <v>14</v>
      </c>
      <c r="DX38" s="636"/>
      <c r="DY38" s="636"/>
      <c r="DZ38" s="636"/>
      <c r="EA38" s="636"/>
      <c r="EB38" s="636"/>
      <c r="EC38" s="648"/>
    </row>
    <row r="39" spans="2:133" ht="11.25" customHeight="1" x14ac:dyDescent="0.15">
      <c r="B39" s="618" t="s">
        <v>344</v>
      </c>
      <c r="C39" s="619"/>
      <c r="D39" s="619"/>
      <c r="E39" s="619"/>
      <c r="F39" s="619"/>
      <c r="G39" s="619"/>
      <c r="H39" s="619"/>
      <c r="I39" s="619"/>
      <c r="J39" s="619"/>
      <c r="K39" s="619"/>
      <c r="L39" s="619"/>
      <c r="M39" s="619"/>
      <c r="N39" s="619"/>
      <c r="O39" s="619"/>
      <c r="P39" s="619"/>
      <c r="Q39" s="620"/>
      <c r="R39" s="621" t="s">
        <v>129</v>
      </c>
      <c r="S39" s="622"/>
      <c r="T39" s="622"/>
      <c r="U39" s="622"/>
      <c r="V39" s="622"/>
      <c r="W39" s="622"/>
      <c r="X39" s="622"/>
      <c r="Y39" s="623"/>
      <c r="Z39" s="659" t="s">
        <v>129</v>
      </c>
      <c r="AA39" s="659"/>
      <c r="AB39" s="659"/>
      <c r="AC39" s="659"/>
      <c r="AD39" s="660" t="s">
        <v>129</v>
      </c>
      <c r="AE39" s="660"/>
      <c r="AF39" s="660"/>
      <c r="AG39" s="660"/>
      <c r="AH39" s="660"/>
      <c r="AI39" s="660"/>
      <c r="AJ39" s="660"/>
      <c r="AK39" s="660"/>
      <c r="AL39" s="624" t="s">
        <v>255</v>
      </c>
      <c r="AM39" s="625"/>
      <c r="AN39" s="625"/>
      <c r="AO39" s="661"/>
      <c r="AQ39" s="654" t="s">
        <v>345</v>
      </c>
      <c r="AR39" s="655"/>
      <c r="AS39" s="655"/>
      <c r="AT39" s="655"/>
      <c r="AU39" s="655"/>
      <c r="AV39" s="655"/>
      <c r="AW39" s="655"/>
      <c r="AX39" s="655"/>
      <c r="AY39" s="656"/>
      <c r="AZ39" s="621">
        <v>15750</v>
      </c>
      <c r="BA39" s="622"/>
      <c r="BB39" s="622"/>
      <c r="BC39" s="622"/>
      <c r="BD39" s="634"/>
      <c r="BE39" s="634"/>
      <c r="BF39" s="657"/>
      <c r="BG39" s="618" t="s">
        <v>346</v>
      </c>
      <c r="BH39" s="619"/>
      <c r="BI39" s="619"/>
      <c r="BJ39" s="619"/>
      <c r="BK39" s="619"/>
      <c r="BL39" s="619"/>
      <c r="BM39" s="619"/>
      <c r="BN39" s="619"/>
      <c r="BO39" s="619"/>
      <c r="BP39" s="619"/>
      <c r="BQ39" s="619"/>
      <c r="BR39" s="619"/>
      <c r="BS39" s="619"/>
      <c r="BT39" s="619"/>
      <c r="BU39" s="620"/>
      <c r="BV39" s="621">
        <v>2560</v>
      </c>
      <c r="BW39" s="622"/>
      <c r="BX39" s="622"/>
      <c r="BY39" s="622"/>
      <c r="BZ39" s="622"/>
      <c r="CA39" s="622"/>
      <c r="CB39" s="658"/>
      <c r="CD39" s="618" t="s">
        <v>347</v>
      </c>
      <c r="CE39" s="619"/>
      <c r="CF39" s="619"/>
      <c r="CG39" s="619"/>
      <c r="CH39" s="619"/>
      <c r="CI39" s="619"/>
      <c r="CJ39" s="619"/>
      <c r="CK39" s="619"/>
      <c r="CL39" s="619"/>
      <c r="CM39" s="619"/>
      <c r="CN39" s="619"/>
      <c r="CO39" s="619"/>
      <c r="CP39" s="619"/>
      <c r="CQ39" s="620"/>
      <c r="CR39" s="621">
        <v>149126</v>
      </c>
      <c r="CS39" s="634"/>
      <c r="CT39" s="634"/>
      <c r="CU39" s="634"/>
      <c r="CV39" s="634"/>
      <c r="CW39" s="634"/>
      <c r="CX39" s="634"/>
      <c r="CY39" s="635"/>
      <c r="CZ39" s="624">
        <v>2.2000000000000002</v>
      </c>
      <c r="DA39" s="636"/>
      <c r="DB39" s="636"/>
      <c r="DC39" s="637"/>
      <c r="DD39" s="627">
        <v>117909</v>
      </c>
      <c r="DE39" s="634"/>
      <c r="DF39" s="634"/>
      <c r="DG39" s="634"/>
      <c r="DH39" s="634"/>
      <c r="DI39" s="634"/>
      <c r="DJ39" s="634"/>
      <c r="DK39" s="635"/>
      <c r="DL39" s="627" t="s">
        <v>236</v>
      </c>
      <c r="DM39" s="634"/>
      <c r="DN39" s="634"/>
      <c r="DO39" s="634"/>
      <c r="DP39" s="634"/>
      <c r="DQ39" s="634"/>
      <c r="DR39" s="634"/>
      <c r="DS39" s="634"/>
      <c r="DT39" s="634"/>
      <c r="DU39" s="634"/>
      <c r="DV39" s="635"/>
      <c r="DW39" s="624" t="s">
        <v>129</v>
      </c>
      <c r="DX39" s="636"/>
      <c r="DY39" s="636"/>
      <c r="DZ39" s="636"/>
      <c r="EA39" s="636"/>
      <c r="EB39" s="636"/>
      <c r="EC39" s="648"/>
    </row>
    <row r="40" spans="2:133" ht="11.25" customHeight="1" x14ac:dyDescent="0.15">
      <c r="B40" s="618" t="s">
        <v>348</v>
      </c>
      <c r="C40" s="619"/>
      <c r="D40" s="619"/>
      <c r="E40" s="619"/>
      <c r="F40" s="619"/>
      <c r="G40" s="619"/>
      <c r="H40" s="619"/>
      <c r="I40" s="619"/>
      <c r="J40" s="619"/>
      <c r="K40" s="619"/>
      <c r="L40" s="619"/>
      <c r="M40" s="619"/>
      <c r="N40" s="619"/>
      <c r="O40" s="619"/>
      <c r="P40" s="619"/>
      <c r="Q40" s="620"/>
      <c r="R40" s="621">
        <v>69601</v>
      </c>
      <c r="S40" s="622"/>
      <c r="T40" s="622"/>
      <c r="U40" s="622"/>
      <c r="V40" s="622"/>
      <c r="W40" s="622"/>
      <c r="X40" s="622"/>
      <c r="Y40" s="623"/>
      <c r="Z40" s="659">
        <v>1</v>
      </c>
      <c r="AA40" s="659"/>
      <c r="AB40" s="659"/>
      <c r="AC40" s="659"/>
      <c r="AD40" s="660" t="s">
        <v>236</v>
      </c>
      <c r="AE40" s="660"/>
      <c r="AF40" s="660"/>
      <c r="AG40" s="660"/>
      <c r="AH40" s="660"/>
      <c r="AI40" s="660"/>
      <c r="AJ40" s="660"/>
      <c r="AK40" s="660"/>
      <c r="AL40" s="624" t="s">
        <v>236</v>
      </c>
      <c r="AM40" s="625"/>
      <c r="AN40" s="625"/>
      <c r="AO40" s="661"/>
      <c r="AQ40" s="654" t="s">
        <v>349</v>
      </c>
      <c r="AR40" s="655"/>
      <c r="AS40" s="655"/>
      <c r="AT40" s="655"/>
      <c r="AU40" s="655"/>
      <c r="AV40" s="655"/>
      <c r="AW40" s="655"/>
      <c r="AX40" s="655"/>
      <c r="AY40" s="656"/>
      <c r="AZ40" s="621" t="s">
        <v>236</v>
      </c>
      <c r="BA40" s="622"/>
      <c r="BB40" s="622"/>
      <c r="BC40" s="622"/>
      <c r="BD40" s="634"/>
      <c r="BE40" s="634"/>
      <c r="BF40" s="657"/>
      <c r="BG40" s="662" t="s">
        <v>350</v>
      </c>
      <c r="BH40" s="663"/>
      <c r="BI40" s="663"/>
      <c r="BJ40" s="663"/>
      <c r="BK40" s="663"/>
      <c r="BL40" s="223"/>
      <c r="BM40" s="619" t="s">
        <v>351</v>
      </c>
      <c r="BN40" s="619"/>
      <c r="BO40" s="619"/>
      <c r="BP40" s="619"/>
      <c r="BQ40" s="619"/>
      <c r="BR40" s="619"/>
      <c r="BS40" s="619"/>
      <c r="BT40" s="619"/>
      <c r="BU40" s="620"/>
      <c r="BV40" s="621">
        <v>74</v>
      </c>
      <c r="BW40" s="622"/>
      <c r="BX40" s="622"/>
      <c r="BY40" s="622"/>
      <c r="BZ40" s="622"/>
      <c r="CA40" s="622"/>
      <c r="CB40" s="658"/>
      <c r="CD40" s="618" t="s">
        <v>352</v>
      </c>
      <c r="CE40" s="619"/>
      <c r="CF40" s="619"/>
      <c r="CG40" s="619"/>
      <c r="CH40" s="619"/>
      <c r="CI40" s="619"/>
      <c r="CJ40" s="619"/>
      <c r="CK40" s="619"/>
      <c r="CL40" s="619"/>
      <c r="CM40" s="619"/>
      <c r="CN40" s="619"/>
      <c r="CO40" s="619"/>
      <c r="CP40" s="619"/>
      <c r="CQ40" s="620"/>
      <c r="CR40" s="621">
        <v>90376</v>
      </c>
      <c r="CS40" s="622"/>
      <c r="CT40" s="622"/>
      <c r="CU40" s="622"/>
      <c r="CV40" s="622"/>
      <c r="CW40" s="622"/>
      <c r="CX40" s="622"/>
      <c r="CY40" s="623"/>
      <c r="CZ40" s="624">
        <v>1.3</v>
      </c>
      <c r="DA40" s="636"/>
      <c r="DB40" s="636"/>
      <c r="DC40" s="637"/>
      <c r="DD40" s="627">
        <v>34376</v>
      </c>
      <c r="DE40" s="622"/>
      <c r="DF40" s="622"/>
      <c r="DG40" s="622"/>
      <c r="DH40" s="622"/>
      <c r="DI40" s="622"/>
      <c r="DJ40" s="622"/>
      <c r="DK40" s="623"/>
      <c r="DL40" s="627">
        <v>4376</v>
      </c>
      <c r="DM40" s="622"/>
      <c r="DN40" s="622"/>
      <c r="DO40" s="622"/>
      <c r="DP40" s="622"/>
      <c r="DQ40" s="622"/>
      <c r="DR40" s="622"/>
      <c r="DS40" s="622"/>
      <c r="DT40" s="622"/>
      <c r="DU40" s="622"/>
      <c r="DV40" s="623"/>
      <c r="DW40" s="624">
        <v>0.1</v>
      </c>
      <c r="DX40" s="636"/>
      <c r="DY40" s="636"/>
      <c r="DZ40" s="636"/>
      <c r="EA40" s="636"/>
      <c r="EB40" s="636"/>
      <c r="EC40" s="648"/>
    </row>
    <row r="41" spans="2:133" ht="11.25" customHeight="1" x14ac:dyDescent="0.15">
      <c r="B41" s="602" t="s">
        <v>353</v>
      </c>
      <c r="C41" s="603"/>
      <c r="D41" s="603"/>
      <c r="E41" s="603"/>
      <c r="F41" s="603"/>
      <c r="G41" s="603"/>
      <c r="H41" s="603"/>
      <c r="I41" s="603"/>
      <c r="J41" s="603"/>
      <c r="K41" s="603"/>
      <c r="L41" s="603"/>
      <c r="M41" s="603"/>
      <c r="N41" s="603"/>
      <c r="O41" s="603"/>
      <c r="P41" s="603"/>
      <c r="Q41" s="604"/>
      <c r="R41" s="605">
        <v>7026172</v>
      </c>
      <c r="S41" s="646"/>
      <c r="T41" s="646"/>
      <c r="U41" s="646"/>
      <c r="V41" s="646"/>
      <c r="W41" s="646"/>
      <c r="X41" s="646"/>
      <c r="Y41" s="649"/>
      <c r="Z41" s="650">
        <v>100</v>
      </c>
      <c r="AA41" s="650"/>
      <c r="AB41" s="650"/>
      <c r="AC41" s="650"/>
      <c r="AD41" s="651">
        <v>3483054</v>
      </c>
      <c r="AE41" s="651"/>
      <c r="AF41" s="651"/>
      <c r="AG41" s="651"/>
      <c r="AH41" s="651"/>
      <c r="AI41" s="651"/>
      <c r="AJ41" s="651"/>
      <c r="AK41" s="651"/>
      <c r="AL41" s="608">
        <v>100</v>
      </c>
      <c r="AM41" s="652"/>
      <c r="AN41" s="652"/>
      <c r="AO41" s="653"/>
      <c r="AQ41" s="654" t="s">
        <v>354</v>
      </c>
      <c r="AR41" s="655"/>
      <c r="AS41" s="655"/>
      <c r="AT41" s="655"/>
      <c r="AU41" s="655"/>
      <c r="AV41" s="655"/>
      <c r="AW41" s="655"/>
      <c r="AX41" s="655"/>
      <c r="AY41" s="656"/>
      <c r="AZ41" s="621">
        <v>101941</v>
      </c>
      <c r="BA41" s="622"/>
      <c r="BB41" s="622"/>
      <c r="BC41" s="622"/>
      <c r="BD41" s="634"/>
      <c r="BE41" s="634"/>
      <c r="BF41" s="657"/>
      <c r="BG41" s="662"/>
      <c r="BH41" s="663"/>
      <c r="BI41" s="663"/>
      <c r="BJ41" s="663"/>
      <c r="BK41" s="663"/>
      <c r="BL41" s="223"/>
      <c r="BM41" s="619" t="s">
        <v>355</v>
      </c>
      <c r="BN41" s="619"/>
      <c r="BO41" s="619"/>
      <c r="BP41" s="619"/>
      <c r="BQ41" s="619"/>
      <c r="BR41" s="619"/>
      <c r="BS41" s="619"/>
      <c r="BT41" s="619"/>
      <c r="BU41" s="620"/>
      <c r="BV41" s="621" t="s">
        <v>236</v>
      </c>
      <c r="BW41" s="622"/>
      <c r="BX41" s="622"/>
      <c r="BY41" s="622"/>
      <c r="BZ41" s="622"/>
      <c r="CA41" s="622"/>
      <c r="CB41" s="658"/>
      <c r="CD41" s="618" t="s">
        <v>356</v>
      </c>
      <c r="CE41" s="619"/>
      <c r="CF41" s="619"/>
      <c r="CG41" s="619"/>
      <c r="CH41" s="619"/>
      <c r="CI41" s="619"/>
      <c r="CJ41" s="619"/>
      <c r="CK41" s="619"/>
      <c r="CL41" s="619"/>
      <c r="CM41" s="619"/>
      <c r="CN41" s="619"/>
      <c r="CO41" s="619"/>
      <c r="CP41" s="619"/>
      <c r="CQ41" s="620"/>
      <c r="CR41" s="621" t="s">
        <v>129</v>
      </c>
      <c r="CS41" s="634"/>
      <c r="CT41" s="634"/>
      <c r="CU41" s="634"/>
      <c r="CV41" s="634"/>
      <c r="CW41" s="634"/>
      <c r="CX41" s="634"/>
      <c r="CY41" s="635"/>
      <c r="CZ41" s="624" t="s">
        <v>129</v>
      </c>
      <c r="DA41" s="636"/>
      <c r="DB41" s="636"/>
      <c r="DC41" s="637"/>
      <c r="DD41" s="627" t="s">
        <v>236</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357</v>
      </c>
      <c r="AR42" s="667"/>
      <c r="AS42" s="667"/>
      <c r="AT42" s="667"/>
      <c r="AU42" s="667"/>
      <c r="AV42" s="667"/>
      <c r="AW42" s="667"/>
      <c r="AX42" s="667"/>
      <c r="AY42" s="668"/>
      <c r="AZ42" s="605">
        <v>245412</v>
      </c>
      <c r="BA42" s="646"/>
      <c r="BB42" s="646"/>
      <c r="BC42" s="646"/>
      <c r="BD42" s="606"/>
      <c r="BE42" s="606"/>
      <c r="BF42" s="669"/>
      <c r="BG42" s="664"/>
      <c r="BH42" s="665"/>
      <c r="BI42" s="665"/>
      <c r="BJ42" s="665"/>
      <c r="BK42" s="665"/>
      <c r="BL42" s="224"/>
      <c r="BM42" s="603" t="s">
        <v>358</v>
      </c>
      <c r="BN42" s="603"/>
      <c r="BO42" s="603"/>
      <c r="BP42" s="603"/>
      <c r="BQ42" s="603"/>
      <c r="BR42" s="603"/>
      <c r="BS42" s="603"/>
      <c r="BT42" s="603"/>
      <c r="BU42" s="604"/>
      <c r="BV42" s="605">
        <v>351</v>
      </c>
      <c r="BW42" s="646"/>
      <c r="BX42" s="646"/>
      <c r="BY42" s="646"/>
      <c r="BZ42" s="646"/>
      <c r="CA42" s="646"/>
      <c r="CB42" s="647"/>
      <c r="CD42" s="618" t="s">
        <v>359</v>
      </c>
      <c r="CE42" s="619"/>
      <c r="CF42" s="619"/>
      <c r="CG42" s="619"/>
      <c r="CH42" s="619"/>
      <c r="CI42" s="619"/>
      <c r="CJ42" s="619"/>
      <c r="CK42" s="619"/>
      <c r="CL42" s="619"/>
      <c r="CM42" s="619"/>
      <c r="CN42" s="619"/>
      <c r="CO42" s="619"/>
      <c r="CP42" s="619"/>
      <c r="CQ42" s="620"/>
      <c r="CR42" s="621">
        <v>1328771</v>
      </c>
      <c r="CS42" s="634"/>
      <c r="CT42" s="634"/>
      <c r="CU42" s="634"/>
      <c r="CV42" s="634"/>
      <c r="CW42" s="634"/>
      <c r="CX42" s="634"/>
      <c r="CY42" s="635"/>
      <c r="CZ42" s="624">
        <v>19.8</v>
      </c>
      <c r="DA42" s="636"/>
      <c r="DB42" s="636"/>
      <c r="DC42" s="637"/>
      <c r="DD42" s="627">
        <v>375694</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360</v>
      </c>
      <c r="CD43" s="618" t="s">
        <v>361</v>
      </c>
      <c r="CE43" s="619"/>
      <c r="CF43" s="619"/>
      <c r="CG43" s="619"/>
      <c r="CH43" s="619"/>
      <c r="CI43" s="619"/>
      <c r="CJ43" s="619"/>
      <c r="CK43" s="619"/>
      <c r="CL43" s="619"/>
      <c r="CM43" s="619"/>
      <c r="CN43" s="619"/>
      <c r="CO43" s="619"/>
      <c r="CP43" s="619"/>
      <c r="CQ43" s="620"/>
      <c r="CR43" s="621">
        <v>746</v>
      </c>
      <c r="CS43" s="634"/>
      <c r="CT43" s="634"/>
      <c r="CU43" s="634"/>
      <c r="CV43" s="634"/>
      <c r="CW43" s="634"/>
      <c r="CX43" s="634"/>
      <c r="CY43" s="635"/>
      <c r="CZ43" s="624">
        <v>0</v>
      </c>
      <c r="DA43" s="636"/>
      <c r="DB43" s="636"/>
      <c r="DC43" s="637"/>
      <c r="DD43" s="627" t="s">
        <v>236</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362</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309</v>
      </c>
      <c r="CE44" s="641"/>
      <c r="CF44" s="618" t="s">
        <v>363</v>
      </c>
      <c r="CG44" s="619"/>
      <c r="CH44" s="619"/>
      <c r="CI44" s="619"/>
      <c r="CJ44" s="619"/>
      <c r="CK44" s="619"/>
      <c r="CL44" s="619"/>
      <c r="CM44" s="619"/>
      <c r="CN44" s="619"/>
      <c r="CO44" s="619"/>
      <c r="CP44" s="619"/>
      <c r="CQ44" s="620"/>
      <c r="CR44" s="621">
        <v>1319593</v>
      </c>
      <c r="CS44" s="622"/>
      <c r="CT44" s="622"/>
      <c r="CU44" s="622"/>
      <c r="CV44" s="622"/>
      <c r="CW44" s="622"/>
      <c r="CX44" s="622"/>
      <c r="CY44" s="623"/>
      <c r="CZ44" s="624">
        <v>19.600000000000001</v>
      </c>
      <c r="DA44" s="625"/>
      <c r="DB44" s="625"/>
      <c r="DC44" s="626"/>
      <c r="DD44" s="627">
        <v>374144</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364</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365</v>
      </c>
      <c r="CG45" s="619"/>
      <c r="CH45" s="619"/>
      <c r="CI45" s="619"/>
      <c r="CJ45" s="619"/>
      <c r="CK45" s="619"/>
      <c r="CL45" s="619"/>
      <c r="CM45" s="619"/>
      <c r="CN45" s="619"/>
      <c r="CO45" s="619"/>
      <c r="CP45" s="619"/>
      <c r="CQ45" s="620"/>
      <c r="CR45" s="621">
        <v>550428</v>
      </c>
      <c r="CS45" s="634"/>
      <c r="CT45" s="634"/>
      <c r="CU45" s="634"/>
      <c r="CV45" s="634"/>
      <c r="CW45" s="634"/>
      <c r="CX45" s="634"/>
      <c r="CY45" s="635"/>
      <c r="CZ45" s="624">
        <v>8.1999999999999993</v>
      </c>
      <c r="DA45" s="636"/>
      <c r="DB45" s="636"/>
      <c r="DC45" s="637"/>
      <c r="DD45" s="627">
        <v>38879</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366</v>
      </c>
      <c r="CG46" s="619"/>
      <c r="CH46" s="619"/>
      <c r="CI46" s="619"/>
      <c r="CJ46" s="619"/>
      <c r="CK46" s="619"/>
      <c r="CL46" s="619"/>
      <c r="CM46" s="619"/>
      <c r="CN46" s="619"/>
      <c r="CO46" s="619"/>
      <c r="CP46" s="619"/>
      <c r="CQ46" s="620"/>
      <c r="CR46" s="621">
        <v>708367</v>
      </c>
      <c r="CS46" s="622"/>
      <c r="CT46" s="622"/>
      <c r="CU46" s="622"/>
      <c r="CV46" s="622"/>
      <c r="CW46" s="622"/>
      <c r="CX46" s="622"/>
      <c r="CY46" s="623"/>
      <c r="CZ46" s="624">
        <v>10.5</v>
      </c>
      <c r="DA46" s="625"/>
      <c r="DB46" s="625"/>
      <c r="DC46" s="626"/>
      <c r="DD46" s="627">
        <v>334444</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367</v>
      </c>
      <c r="CG47" s="619"/>
      <c r="CH47" s="619"/>
      <c r="CI47" s="619"/>
      <c r="CJ47" s="619"/>
      <c r="CK47" s="619"/>
      <c r="CL47" s="619"/>
      <c r="CM47" s="619"/>
      <c r="CN47" s="619"/>
      <c r="CO47" s="619"/>
      <c r="CP47" s="619"/>
      <c r="CQ47" s="620"/>
      <c r="CR47" s="621">
        <v>9178</v>
      </c>
      <c r="CS47" s="634"/>
      <c r="CT47" s="634"/>
      <c r="CU47" s="634"/>
      <c r="CV47" s="634"/>
      <c r="CW47" s="634"/>
      <c r="CX47" s="634"/>
      <c r="CY47" s="635"/>
      <c r="CZ47" s="624">
        <v>0.1</v>
      </c>
      <c r="DA47" s="636"/>
      <c r="DB47" s="636"/>
      <c r="DC47" s="637"/>
      <c r="DD47" s="627">
        <v>1550</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368</v>
      </c>
      <c r="CG48" s="619"/>
      <c r="CH48" s="619"/>
      <c r="CI48" s="619"/>
      <c r="CJ48" s="619"/>
      <c r="CK48" s="619"/>
      <c r="CL48" s="619"/>
      <c r="CM48" s="619"/>
      <c r="CN48" s="619"/>
      <c r="CO48" s="619"/>
      <c r="CP48" s="619"/>
      <c r="CQ48" s="620"/>
      <c r="CR48" s="621" t="s">
        <v>236</v>
      </c>
      <c r="CS48" s="622"/>
      <c r="CT48" s="622"/>
      <c r="CU48" s="622"/>
      <c r="CV48" s="622"/>
      <c r="CW48" s="622"/>
      <c r="CX48" s="622"/>
      <c r="CY48" s="623"/>
      <c r="CZ48" s="624" t="s">
        <v>129</v>
      </c>
      <c r="DA48" s="625"/>
      <c r="DB48" s="625"/>
      <c r="DC48" s="626"/>
      <c r="DD48" s="627" t="s">
        <v>236</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369</v>
      </c>
      <c r="CE49" s="603"/>
      <c r="CF49" s="603"/>
      <c r="CG49" s="603"/>
      <c r="CH49" s="603"/>
      <c r="CI49" s="603"/>
      <c r="CJ49" s="603"/>
      <c r="CK49" s="603"/>
      <c r="CL49" s="603"/>
      <c r="CM49" s="603"/>
      <c r="CN49" s="603"/>
      <c r="CO49" s="603"/>
      <c r="CP49" s="603"/>
      <c r="CQ49" s="604"/>
      <c r="CR49" s="605">
        <v>6715550</v>
      </c>
      <c r="CS49" s="606"/>
      <c r="CT49" s="606"/>
      <c r="CU49" s="606"/>
      <c r="CV49" s="606"/>
      <c r="CW49" s="606"/>
      <c r="CX49" s="606"/>
      <c r="CY49" s="607"/>
      <c r="CZ49" s="608">
        <v>100</v>
      </c>
      <c r="DA49" s="609"/>
      <c r="DB49" s="609"/>
      <c r="DC49" s="610"/>
      <c r="DD49" s="611">
        <v>4316573</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9UYlgtEMDEvc21WHeytI4+ohT+wCbEp5eSkJ9e/2tDrbqWMCydf+UQV/LykRoyHRwsR/nqgpP2F5aO33bcPjIg==" saltValue="HhMQ2zSlsFbLbAaCf8Rqe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0" t="s">
        <v>370</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371</v>
      </c>
      <c r="DK2" s="1092"/>
      <c r="DL2" s="1092"/>
      <c r="DM2" s="1092"/>
      <c r="DN2" s="1092"/>
      <c r="DO2" s="1093"/>
      <c r="DP2" s="228"/>
      <c r="DQ2" s="1091" t="s">
        <v>372</v>
      </c>
      <c r="DR2" s="1092"/>
      <c r="DS2" s="1092"/>
      <c r="DT2" s="1092"/>
      <c r="DU2" s="1092"/>
      <c r="DV2" s="1092"/>
      <c r="DW2" s="1092"/>
      <c r="DX2" s="1092"/>
      <c r="DY2" s="1092"/>
      <c r="DZ2" s="1093"/>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373</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374</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375</v>
      </c>
      <c r="B5" s="996"/>
      <c r="C5" s="996"/>
      <c r="D5" s="996"/>
      <c r="E5" s="996"/>
      <c r="F5" s="996"/>
      <c r="G5" s="996"/>
      <c r="H5" s="996"/>
      <c r="I5" s="996"/>
      <c r="J5" s="996"/>
      <c r="K5" s="996"/>
      <c r="L5" s="996"/>
      <c r="M5" s="996"/>
      <c r="N5" s="996"/>
      <c r="O5" s="996"/>
      <c r="P5" s="997"/>
      <c r="Q5" s="1001" t="s">
        <v>376</v>
      </c>
      <c r="R5" s="1002"/>
      <c r="S5" s="1002"/>
      <c r="T5" s="1002"/>
      <c r="U5" s="1003"/>
      <c r="V5" s="1001" t="s">
        <v>377</v>
      </c>
      <c r="W5" s="1002"/>
      <c r="X5" s="1002"/>
      <c r="Y5" s="1002"/>
      <c r="Z5" s="1003"/>
      <c r="AA5" s="1001" t="s">
        <v>378</v>
      </c>
      <c r="AB5" s="1002"/>
      <c r="AC5" s="1002"/>
      <c r="AD5" s="1002"/>
      <c r="AE5" s="1002"/>
      <c r="AF5" s="1094" t="s">
        <v>379</v>
      </c>
      <c r="AG5" s="1002"/>
      <c r="AH5" s="1002"/>
      <c r="AI5" s="1002"/>
      <c r="AJ5" s="1015"/>
      <c r="AK5" s="1002" t="s">
        <v>380</v>
      </c>
      <c r="AL5" s="1002"/>
      <c r="AM5" s="1002"/>
      <c r="AN5" s="1002"/>
      <c r="AO5" s="1003"/>
      <c r="AP5" s="1001" t="s">
        <v>381</v>
      </c>
      <c r="AQ5" s="1002"/>
      <c r="AR5" s="1002"/>
      <c r="AS5" s="1002"/>
      <c r="AT5" s="1003"/>
      <c r="AU5" s="1001" t="s">
        <v>382</v>
      </c>
      <c r="AV5" s="1002"/>
      <c r="AW5" s="1002"/>
      <c r="AX5" s="1002"/>
      <c r="AY5" s="1015"/>
      <c r="AZ5" s="232"/>
      <c r="BA5" s="232"/>
      <c r="BB5" s="232"/>
      <c r="BC5" s="232"/>
      <c r="BD5" s="232"/>
      <c r="BE5" s="233"/>
      <c r="BF5" s="233"/>
      <c r="BG5" s="233"/>
      <c r="BH5" s="233"/>
      <c r="BI5" s="233"/>
      <c r="BJ5" s="233"/>
      <c r="BK5" s="233"/>
      <c r="BL5" s="233"/>
      <c r="BM5" s="233"/>
      <c r="BN5" s="233"/>
      <c r="BO5" s="233"/>
      <c r="BP5" s="233"/>
      <c r="BQ5" s="995" t="s">
        <v>383</v>
      </c>
      <c r="BR5" s="996"/>
      <c r="BS5" s="996"/>
      <c r="BT5" s="996"/>
      <c r="BU5" s="996"/>
      <c r="BV5" s="996"/>
      <c r="BW5" s="996"/>
      <c r="BX5" s="996"/>
      <c r="BY5" s="996"/>
      <c r="BZ5" s="996"/>
      <c r="CA5" s="996"/>
      <c r="CB5" s="996"/>
      <c r="CC5" s="996"/>
      <c r="CD5" s="996"/>
      <c r="CE5" s="996"/>
      <c r="CF5" s="996"/>
      <c r="CG5" s="997"/>
      <c r="CH5" s="1001" t="s">
        <v>384</v>
      </c>
      <c r="CI5" s="1002"/>
      <c r="CJ5" s="1002"/>
      <c r="CK5" s="1002"/>
      <c r="CL5" s="1003"/>
      <c r="CM5" s="1001" t="s">
        <v>385</v>
      </c>
      <c r="CN5" s="1002"/>
      <c r="CO5" s="1002"/>
      <c r="CP5" s="1002"/>
      <c r="CQ5" s="1003"/>
      <c r="CR5" s="1001" t="s">
        <v>386</v>
      </c>
      <c r="CS5" s="1002"/>
      <c r="CT5" s="1002"/>
      <c r="CU5" s="1002"/>
      <c r="CV5" s="1003"/>
      <c r="CW5" s="1001" t="s">
        <v>387</v>
      </c>
      <c r="CX5" s="1002"/>
      <c r="CY5" s="1002"/>
      <c r="CZ5" s="1002"/>
      <c r="DA5" s="1003"/>
      <c r="DB5" s="1001" t="s">
        <v>388</v>
      </c>
      <c r="DC5" s="1002"/>
      <c r="DD5" s="1002"/>
      <c r="DE5" s="1002"/>
      <c r="DF5" s="1003"/>
      <c r="DG5" s="1084" t="s">
        <v>389</v>
      </c>
      <c r="DH5" s="1085"/>
      <c r="DI5" s="1085"/>
      <c r="DJ5" s="1085"/>
      <c r="DK5" s="1086"/>
      <c r="DL5" s="1084" t="s">
        <v>390</v>
      </c>
      <c r="DM5" s="1085"/>
      <c r="DN5" s="1085"/>
      <c r="DO5" s="1085"/>
      <c r="DP5" s="1086"/>
      <c r="DQ5" s="1001" t="s">
        <v>391</v>
      </c>
      <c r="DR5" s="1002"/>
      <c r="DS5" s="1002"/>
      <c r="DT5" s="1002"/>
      <c r="DU5" s="1003"/>
      <c r="DV5" s="1001" t="s">
        <v>382</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15">
      <c r="A7" s="236">
        <v>1</v>
      </c>
      <c r="B7" s="1047" t="s">
        <v>392</v>
      </c>
      <c r="C7" s="1048"/>
      <c r="D7" s="1048"/>
      <c r="E7" s="1048"/>
      <c r="F7" s="1048"/>
      <c r="G7" s="1048"/>
      <c r="H7" s="1048"/>
      <c r="I7" s="1048"/>
      <c r="J7" s="1048"/>
      <c r="K7" s="1048"/>
      <c r="L7" s="1048"/>
      <c r="M7" s="1048"/>
      <c r="N7" s="1048"/>
      <c r="O7" s="1048"/>
      <c r="P7" s="1049"/>
      <c r="Q7" s="1102">
        <v>6924</v>
      </c>
      <c r="R7" s="1103"/>
      <c r="S7" s="1103"/>
      <c r="T7" s="1103"/>
      <c r="U7" s="1103"/>
      <c r="V7" s="1103">
        <v>6665</v>
      </c>
      <c r="W7" s="1103"/>
      <c r="X7" s="1103"/>
      <c r="Y7" s="1103"/>
      <c r="Z7" s="1103"/>
      <c r="AA7" s="1103">
        <v>259</v>
      </c>
      <c r="AB7" s="1103"/>
      <c r="AC7" s="1103"/>
      <c r="AD7" s="1103"/>
      <c r="AE7" s="1104"/>
      <c r="AF7" s="1105">
        <v>140</v>
      </c>
      <c r="AG7" s="1106"/>
      <c r="AH7" s="1106"/>
      <c r="AI7" s="1106"/>
      <c r="AJ7" s="1107"/>
      <c r="AK7" s="1108">
        <v>545</v>
      </c>
      <c r="AL7" s="1109"/>
      <c r="AM7" s="1109"/>
      <c r="AN7" s="1109"/>
      <c r="AO7" s="1109"/>
      <c r="AP7" s="1109">
        <v>5934</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c r="BT7" s="1100"/>
      <c r="BU7" s="1100"/>
      <c r="BV7" s="1100"/>
      <c r="BW7" s="1100"/>
      <c r="BX7" s="1100"/>
      <c r="BY7" s="1100"/>
      <c r="BZ7" s="1100"/>
      <c r="CA7" s="1100"/>
      <c r="CB7" s="1100"/>
      <c r="CC7" s="1100"/>
      <c r="CD7" s="1100"/>
      <c r="CE7" s="1100"/>
      <c r="CF7" s="1100"/>
      <c r="CG7" s="1112"/>
      <c r="CH7" s="1096"/>
      <c r="CI7" s="1097"/>
      <c r="CJ7" s="1097"/>
      <c r="CK7" s="1097"/>
      <c r="CL7" s="1098"/>
      <c r="CM7" s="1096"/>
      <c r="CN7" s="1097"/>
      <c r="CO7" s="1097"/>
      <c r="CP7" s="1097"/>
      <c r="CQ7" s="1098"/>
      <c r="CR7" s="1096"/>
      <c r="CS7" s="1097"/>
      <c r="CT7" s="1097"/>
      <c r="CU7" s="1097"/>
      <c r="CV7" s="1098"/>
      <c r="CW7" s="1096"/>
      <c r="CX7" s="1097"/>
      <c r="CY7" s="1097"/>
      <c r="CZ7" s="1097"/>
      <c r="DA7" s="1098"/>
      <c r="DB7" s="1096"/>
      <c r="DC7" s="1097"/>
      <c r="DD7" s="1097"/>
      <c r="DE7" s="1097"/>
      <c r="DF7" s="1098"/>
      <c r="DG7" s="1096"/>
      <c r="DH7" s="1097"/>
      <c r="DI7" s="1097"/>
      <c r="DJ7" s="1097"/>
      <c r="DK7" s="1098"/>
      <c r="DL7" s="1096"/>
      <c r="DM7" s="1097"/>
      <c r="DN7" s="1097"/>
      <c r="DO7" s="1097"/>
      <c r="DP7" s="1098"/>
      <c r="DQ7" s="1096"/>
      <c r="DR7" s="1097"/>
      <c r="DS7" s="1097"/>
      <c r="DT7" s="1097"/>
      <c r="DU7" s="1098"/>
      <c r="DV7" s="1099"/>
      <c r="DW7" s="1100"/>
      <c r="DX7" s="1100"/>
      <c r="DY7" s="1100"/>
      <c r="DZ7" s="1101"/>
      <c r="EA7" s="234"/>
    </row>
    <row r="8" spans="1:131" s="235" customFormat="1" ht="26.25" customHeight="1" x14ac:dyDescent="0.15">
      <c r="A8" s="238">
        <v>2</v>
      </c>
      <c r="B8" s="1030" t="s">
        <v>393</v>
      </c>
      <c r="C8" s="1031"/>
      <c r="D8" s="1031"/>
      <c r="E8" s="1031"/>
      <c r="F8" s="1031"/>
      <c r="G8" s="1031"/>
      <c r="H8" s="1031"/>
      <c r="I8" s="1031"/>
      <c r="J8" s="1031"/>
      <c r="K8" s="1031"/>
      <c r="L8" s="1031"/>
      <c r="M8" s="1031"/>
      <c r="N8" s="1031"/>
      <c r="O8" s="1031"/>
      <c r="P8" s="1032"/>
      <c r="Q8" s="1038">
        <v>0</v>
      </c>
      <c r="R8" s="1039"/>
      <c r="S8" s="1039"/>
      <c r="T8" s="1039"/>
      <c r="U8" s="1039"/>
      <c r="V8" s="1039">
        <v>0</v>
      </c>
      <c r="W8" s="1039"/>
      <c r="X8" s="1039"/>
      <c r="Y8" s="1039"/>
      <c r="Z8" s="1039"/>
      <c r="AA8" s="1039">
        <v>0</v>
      </c>
      <c r="AB8" s="1039"/>
      <c r="AC8" s="1039"/>
      <c r="AD8" s="1039"/>
      <c r="AE8" s="1040"/>
      <c r="AF8" s="1035">
        <v>0</v>
      </c>
      <c r="AG8" s="1036"/>
      <c r="AH8" s="1036"/>
      <c r="AI8" s="1036"/>
      <c r="AJ8" s="1037"/>
      <c r="AK8" s="1080" t="s">
        <v>512</v>
      </c>
      <c r="AL8" s="1081"/>
      <c r="AM8" s="1081"/>
      <c r="AN8" s="1081"/>
      <c r="AO8" s="1081"/>
      <c r="AP8" s="1081" t="s">
        <v>512</v>
      </c>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c r="BT8" s="993"/>
      <c r="BU8" s="993"/>
      <c r="BV8" s="993"/>
      <c r="BW8" s="993"/>
      <c r="BX8" s="993"/>
      <c r="BY8" s="993"/>
      <c r="BZ8" s="993"/>
      <c r="CA8" s="993"/>
      <c r="CB8" s="993"/>
      <c r="CC8" s="993"/>
      <c r="CD8" s="993"/>
      <c r="CE8" s="993"/>
      <c r="CF8" s="993"/>
      <c r="CG8" s="1014"/>
      <c r="CH8" s="989"/>
      <c r="CI8" s="990"/>
      <c r="CJ8" s="990"/>
      <c r="CK8" s="990"/>
      <c r="CL8" s="991"/>
      <c r="CM8" s="989"/>
      <c r="CN8" s="990"/>
      <c r="CO8" s="990"/>
      <c r="CP8" s="990"/>
      <c r="CQ8" s="991"/>
      <c r="CR8" s="989"/>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4"/>
    </row>
    <row r="9" spans="1:131" s="235" customFormat="1" ht="26.25" customHeight="1" x14ac:dyDescent="0.15">
      <c r="A9" s="238">
        <v>3</v>
      </c>
      <c r="B9" s="1030" t="s">
        <v>394</v>
      </c>
      <c r="C9" s="1031"/>
      <c r="D9" s="1031"/>
      <c r="E9" s="1031"/>
      <c r="F9" s="1031"/>
      <c r="G9" s="1031"/>
      <c r="H9" s="1031"/>
      <c r="I9" s="1031"/>
      <c r="J9" s="1031"/>
      <c r="K9" s="1031"/>
      <c r="L9" s="1031"/>
      <c r="M9" s="1031"/>
      <c r="N9" s="1031"/>
      <c r="O9" s="1031"/>
      <c r="P9" s="1032"/>
      <c r="Q9" s="1038">
        <v>352</v>
      </c>
      <c r="R9" s="1039"/>
      <c r="S9" s="1039"/>
      <c r="T9" s="1039"/>
      <c r="U9" s="1039"/>
      <c r="V9" s="1039">
        <v>301</v>
      </c>
      <c r="W9" s="1039"/>
      <c r="X9" s="1039"/>
      <c r="Y9" s="1039"/>
      <c r="Z9" s="1039"/>
      <c r="AA9" s="1039">
        <v>51</v>
      </c>
      <c r="AB9" s="1039"/>
      <c r="AC9" s="1039"/>
      <c r="AD9" s="1039"/>
      <c r="AE9" s="1040"/>
      <c r="AF9" s="1035">
        <v>1</v>
      </c>
      <c r="AG9" s="1036"/>
      <c r="AH9" s="1036"/>
      <c r="AI9" s="1036"/>
      <c r="AJ9" s="1037"/>
      <c r="AK9" s="1080">
        <v>249</v>
      </c>
      <c r="AL9" s="1081"/>
      <c r="AM9" s="1081"/>
      <c r="AN9" s="1081"/>
      <c r="AO9" s="1081"/>
      <c r="AP9" s="1081">
        <v>429</v>
      </c>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15">
      <c r="A10" s="238">
        <v>4</v>
      </c>
      <c r="B10" s="1030" t="s">
        <v>395</v>
      </c>
      <c r="C10" s="1031"/>
      <c r="D10" s="1031"/>
      <c r="E10" s="1031"/>
      <c r="F10" s="1031"/>
      <c r="G10" s="1031"/>
      <c r="H10" s="1031"/>
      <c r="I10" s="1031"/>
      <c r="J10" s="1031"/>
      <c r="K10" s="1031"/>
      <c r="L10" s="1031"/>
      <c r="M10" s="1031"/>
      <c r="N10" s="1031"/>
      <c r="O10" s="1031"/>
      <c r="P10" s="1032"/>
      <c r="Q10" s="1038">
        <v>3</v>
      </c>
      <c r="R10" s="1039"/>
      <c r="S10" s="1039"/>
      <c r="T10" s="1039"/>
      <c r="U10" s="1039"/>
      <c r="V10" s="1039">
        <v>3</v>
      </c>
      <c r="W10" s="1039"/>
      <c r="X10" s="1039"/>
      <c r="Y10" s="1039"/>
      <c r="Z10" s="1039"/>
      <c r="AA10" s="1039">
        <v>0</v>
      </c>
      <c r="AB10" s="1039"/>
      <c r="AC10" s="1039"/>
      <c r="AD10" s="1039"/>
      <c r="AE10" s="1040"/>
      <c r="AF10" s="1035">
        <v>0</v>
      </c>
      <c r="AG10" s="1036"/>
      <c r="AH10" s="1036"/>
      <c r="AI10" s="1036"/>
      <c r="AJ10" s="1037"/>
      <c r="AK10" s="1080" t="s">
        <v>512</v>
      </c>
      <c r="AL10" s="1081"/>
      <c r="AM10" s="1081"/>
      <c r="AN10" s="1081"/>
      <c r="AO10" s="1081"/>
      <c r="AP10" s="1081" t="s">
        <v>512</v>
      </c>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396</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397</v>
      </c>
      <c r="B23" s="937" t="s">
        <v>398</v>
      </c>
      <c r="C23" s="938"/>
      <c r="D23" s="938"/>
      <c r="E23" s="938"/>
      <c r="F23" s="938"/>
      <c r="G23" s="938"/>
      <c r="H23" s="938"/>
      <c r="I23" s="938"/>
      <c r="J23" s="938"/>
      <c r="K23" s="938"/>
      <c r="L23" s="938"/>
      <c r="M23" s="938"/>
      <c r="N23" s="938"/>
      <c r="O23" s="938"/>
      <c r="P23" s="948"/>
      <c r="Q23" s="1067">
        <v>7029</v>
      </c>
      <c r="R23" s="1061"/>
      <c r="S23" s="1061"/>
      <c r="T23" s="1061"/>
      <c r="U23" s="1061"/>
      <c r="V23" s="1061">
        <v>6719</v>
      </c>
      <c r="W23" s="1061"/>
      <c r="X23" s="1061"/>
      <c r="Y23" s="1061"/>
      <c r="Z23" s="1061"/>
      <c r="AA23" s="1061">
        <v>311</v>
      </c>
      <c r="AB23" s="1061"/>
      <c r="AC23" s="1061"/>
      <c r="AD23" s="1061"/>
      <c r="AE23" s="1068"/>
      <c r="AF23" s="1069">
        <v>141</v>
      </c>
      <c r="AG23" s="1061"/>
      <c r="AH23" s="1061"/>
      <c r="AI23" s="1061"/>
      <c r="AJ23" s="1070"/>
      <c r="AK23" s="1071"/>
      <c r="AL23" s="1072"/>
      <c r="AM23" s="1072"/>
      <c r="AN23" s="1072"/>
      <c r="AO23" s="1072"/>
      <c r="AP23" s="1061">
        <v>6362</v>
      </c>
      <c r="AQ23" s="1061"/>
      <c r="AR23" s="1061"/>
      <c r="AS23" s="1061"/>
      <c r="AT23" s="1061"/>
      <c r="AU23" s="1062"/>
      <c r="AV23" s="1062"/>
      <c r="AW23" s="1062"/>
      <c r="AX23" s="1062"/>
      <c r="AY23" s="1063"/>
      <c r="AZ23" s="1064" t="s">
        <v>129</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399</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400</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375</v>
      </c>
      <c r="B26" s="996"/>
      <c r="C26" s="996"/>
      <c r="D26" s="996"/>
      <c r="E26" s="996"/>
      <c r="F26" s="996"/>
      <c r="G26" s="996"/>
      <c r="H26" s="996"/>
      <c r="I26" s="996"/>
      <c r="J26" s="996"/>
      <c r="K26" s="996"/>
      <c r="L26" s="996"/>
      <c r="M26" s="996"/>
      <c r="N26" s="996"/>
      <c r="O26" s="996"/>
      <c r="P26" s="997"/>
      <c r="Q26" s="1001" t="s">
        <v>401</v>
      </c>
      <c r="R26" s="1002"/>
      <c r="S26" s="1002"/>
      <c r="T26" s="1002"/>
      <c r="U26" s="1003"/>
      <c r="V26" s="1001" t="s">
        <v>402</v>
      </c>
      <c r="W26" s="1002"/>
      <c r="X26" s="1002"/>
      <c r="Y26" s="1002"/>
      <c r="Z26" s="1003"/>
      <c r="AA26" s="1001" t="s">
        <v>403</v>
      </c>
      <c r="AB26" s="1002"/>
      <c r="AC26" s="1002"/>
      <c r="AD26" s="1002"/>
      <c r="AE26" s="1002"/>
      <c r="AF26" s="1055" t="s">
        <v>404</v>
      </c>
      <c r="AG26" s="1008"/>
      <c r="AH26" s="1008"/>
      <c r="AI26" s="1008"/>
      <c r="AJ26" s="1056"/>
      <c r="AK26" s="1002" t="s">
        <v>405</v>
      </c>
      <c r="AL26" s="1002"/>
      <c r="AM26" s="1002"/>
      <c r="AN26" s="1002"/>
      <c r="AO26" s="1003"/>
      <c r="AP26" s="1001" t="s">
        <v>406</v>
      </c>
      <c r="AQ26" s="1002"/>
      <c r="AR26" s="1002"/>
      <c r="AS26" s="1002"/>
      <c r="AT26" s="1003"/>
      <c r="AU26" s="1001" t="s">
        <v>407</v>
      </c>
      <c r="AV26" s="1002"/>
      <c r="AW26" s="1002"/>
      <c r="AX26" s="1002"/>
      <c r="AY26" s="1003"/>
      <c r="AZ26" s="1001" t="s">
        <v>408</v>
      </c>
      <c r="BA26" s="1002"/>
      <c r="BB26" s="1002"/>
      <c r="BC26" s="1002"/>
      <c r="BD26" s="1003"/>
      <c r="BE26" s="1001" t="s">
        <v>382</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409</v>
      </c>
      <c r="C28" s="1048"/>
      <c r="D28" s="1048"/>
      <c r="E28" s="1048"/>
      <c r="F28" s="1048"/>
      <c r="G28" s="1048"/>
      <c r="H28" s="1048"/>
      <c r="I28" s="1048"/>
      <c r="J28" s="1048"/>
      <c r="K28" s="1048"/>
      <c r="L28" s="1048"/>
      <c r="M28" s="1048"/>
      <c r="N28" s="1048"/>
      <c r="O28" s="1048"/>
      <c r="P28" s="1049"/>
      <c r="Q28" s="1050">
        <v>1431</v>
      </c>
      <c r="R28" s="1051"/>
      <c r="S28" s="1051"/>
      <c r="T28" s="1051"/>
      <c r="U28" s="1051"/>
      <c r="V28" s="1051">
        <v>1417</v>
      </c>
      <c r="W28" s="1051"/>
      <c r="X28" s="1051"/>
      <c r="Y28" s="1051"/>
      <c r="Z28" s="1051"/>
      <c r="AA28" s="1051">
        <v>14</v>
      </c>
      <c r="AB28" s="1051"/>
      <c r="AC28" s="1051"/>
      <c r="AD28" s="1051"/>
      <c r="AE28" s="1052"/>
      <c r="AF28" s="1053">
        <v>14</v>
      </c>
      <c r="AG28" s="1051"/>
      <c r="AH28" s="1051"/>
      <c r="AI28" s="1051"/>
      <c r="AJ28" s="1054"/>
      <c r="AK28" s="1042">
        <v>295</v>
      </c>
      <c r="AL28" s="1043"/>
      <c r="AM28" s="1043"/>
      <c r="AN28" s="1043"/>
      <c r="AO28" s="1043"/>
      <c r="AP28" s="1043" t="s">
        <v>512</v>
      </c>
      <c r="AQ28" s="1043"/>
      <c r="AR28" s="1043"/>
      <c r="AS28" s="1043"/>
      <c r="AT28" s="1043"/>
      <c r="AU28" s="1043" t="s">
        <v>512</v>
      </c>
      <c r="AV28" s="1043"/>
      <c r="AW28" s="1043"/>
      <c r="AX28" s="1043"/>
      <c r="AY28" s="1043"/>
      <c r="AZ28" s="1044" t="s">
        <v>512</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410</v>
      </c>
      <c r="C29" s="1031"/>
      <c r="D29" s="1031"/>
      <c r="E29" s="1031"/>
      <c r="F29" s="1031"/>
      <c r="G29" s="1031"/>
      <c r="H29" s="1031"/>
      <c r="I29" s="1031"/>
      <c r="J29" s="1031"/>
      <c r="K29" s="1031"/>
      <c r="L29" s="1031"/>
      <c r="M29" s="1031"/>
      <c r="N29" s="1031"/>
      <c r="O29" s="1031"/>
      <c r="P29" s="1032"/>
      <c r="Q29" s="1038">
        <v>1208</v>
      </c>
      <c r="R29" s="1039"/>
      <c r="S29" s="1039"/>
      <c r="T29" s="1039"/>
      <c r="U29" s="1039"/>
      <c r="V29" s="1039">
        <v>1178</v>
      </c>
      <c r="W29" s="1039"/>
      <c r="X29" s="1039"/>
      <c r="Y29" s="1039"/>
      <c r="Z29" s="1039"/>
      <c r="AA29" s="1039">
        <v>30</v>
      </c>
      <c r="AB29" s="1039"/>
      <c r="AC29" s="1039"/>
      <c r="AD29" s="1039"/>
      <c r="AE29" s="1040"/>
      <c r="AF29" s="1035">
        <v>30</v>
      </c>
      <c r="AG29" s="1036"/>
      <c r="AH29" s="1036"/>
      <c r="AI29" s="1036"/>
      <c r="AJ29" s="1037"/>
      <c r="AK29" s="980">
        <v>175</v>
      </c>
      <c r="AL29" s="971"/>
      <c r="AM29" s="971"/>
      <c r="AN29" s="971"/>
      <c r="AO29" s="971"/>
      <c r="AP29" s="971" t="s">
        <v>512</v>
      </c>
      <c r="AQ29" s="971"/>
      <c r="AR29" s="971"/>
      <c r="AS29" s="971"/>
      <c r="AT29" s="971"/>
      <c r="AU29" s="971" t="s">
        <v>512</v>
      </c>
      <c r="AV29" s="971"/>
      <c r="AW29" s="971"/>
      <c r="AX29" s="971"/>
      <c r="AY29" s="971"/>
      <c r="AZ29" s="1041" t="s">
        <v>512</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411</v>
      </c>
      <c r="C30" s="1031"/>
      <c r="D30" s="1031"/>
      <c r="E30" s="1031"/>
      <c r="F30" s="1031"/>
      <c r="G30" s="1031"/>
      <c r="H30" s="1031"/>
      <c r="I30" s="1031"/>
      <c r="J30" s="1031"/>
      <c r="K30" s="1031"/>
      <c r="L30" s="1031"/>
      <c r="M30" s="1031"/>
      <c r="N30" s="1031"/>
      <c r="O30" s="1031"/>
      <c r="P30" s="1032"/>
      <c r="Q30" s="1038">
        <v>128</v>
      </c>
      <c r="R30" s="1039"/>
      <c r="S30" s="1039"/>
      <c r="T30" s="1039"/>
      <c r="U30" s="1039"/>
      <c r="V30" s="1039">
        <v>128</v>
      </c>
      <c r="W30" s="1039"/>
      <c r="X30" s="1039"/>
      <c r="Y30" s="1039"/>
      <c r="Z30" s="1039"/>
      <c r="AA30" s="1039">
        <v>1</v>
      </c>
      <c r="AB30" s="1039"/>
      <c r="AC30" s="1039"/>
      <c r="AD30" s="1039"/>
      <c r="AE30" s="1040"/>
      <c r="AF30" s="1035">
        <v>1</v>
      </c>
      <c r="AG30" s="1036"/>
      <c r="AH30" s="1036"/>
      <c r="AI30" s="1036"/>
      <c r="AJ30" s="1037"/>
      <c r="AK30" s="980">
        <v>32</v>
      </c>
      <c r="AL30" s="971"/>
      <c r="AM30" s="971"/>
      <c r="AN30" s="971"/>
      <c r="AO30" s="971"/>
      <c r="AP30" s="971" t="s">
        <v>512</v>
      </c>
      <c r="AQ30" s="971"/>
      <c r="AR30" s="971"/>
      <c r="AS30" s="971"/>
      <c r="AT30" s="971"/>
      <c r="AU30" s="971" t="s">
        <v>512</v>
      </c>
      <c r="AV30" s="971"/>
      <c r="AW30" s="971"/>
      <c r="AX30" s="971"/>
      <c r="AY30" s="971"/>
      <c r="AZ30" s="1041" t="s">
        <v>512</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412</v>
      </c>
      <c r="C31" s="1031"/>
      <c r="D31" s="1031"/>
      <c r="E31" s="1031"/>
      <c r="F31" s="1031"/>
      <c r="G31" s="1031"/>
      <c r="H31" s="1031"/>
      <c r="I31" s="1031"/>
      <c r="J31" s="1031"/>
      <c r="K31" s="1031"/>
      <c r="L31" s="1031"/>
      <c r="M31" s="1031"/>
      <c r="N31" s="1031"/>
      <c r="O31" s="1031"/>
      <c r="P31" s="1032"/>
      <c r="Q31" s="1038">
        <v>264</v>
      </c>
      <c r="R31" s="1039"/>
      <c r="S31" s="1039"/>
      <c r="T31" s="1039"/>
      <c r="U31" s="1039"/>
      <c r="V31" s="1039">
        <v>296</v>
      </c>
      <c r="W31" s="1039"/>
      <c r="X31" s="1039"/>
      <c r="Y31" s="1039"/>
      <c r="Z31" s="1039"/>
      <c r="AA31" s="1039">
        <v>-32</v>
      </c>
      <c r="AB31" s="1039"/>
      <c r="AC31" s="1039"/>
      <c r="AD31" s="1039"/>
      <c r="AE31" s="1040"/>
      <c r="AF31" s="1035">
        <v>786</v>
      </c>
      <c r="AG31" s="1036"/>
      <c r="AH31" s="1036"/>
      <c r="AI31" s="1036"/>
      <c r="AJ31" s="1037"/>
      <c r="AK31" s="980">
        <v>93</v>
      </c>
      <c r="AL31" s="971"/>
      <c r="AM31" s="971"/>
      <c r="AN31" s="971"/>
      <c r="AO31" s="971"/>
      <c r="AP31" s="971">
        <v>4927</v>
      </c>
      <c r="AQ31" s="971"/>
      <c r="AR31" s="971"/>
      <c r="AS31" s="971"/>
      <c r="AT31" s="971"/>
      <c r="AU31" s="971" t="s">
        <v>512</v>
      </c>
      <c r="AV31" s="971"/>
      <c r="AW31" s="971"/>
      <c r="AX31" s="971"/>
      <c r="AY31" s="971"/>
      <c r="AZ31" s="1041" t="s">
        <v>512</v>
      </c>
      <c r="BA31" s="1041"/>
      <c r="BB31" s="1041"/>
      <c r="BC31" s="1041"/>
      <c r="BD31" s="1041"/>
      <c r="BE31" s="972" t="s">
        <v>413</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414</v>
      </c>
      <c r="C32" s="1031"/>
      <c r="D32" s="1031"/>
      <c r="E32" s="1031"/>
      <c r="F32" s="1031"/>
      <c r="G32" s="1031"/>
      <c r="H32" s="1031"/>
      <c r="I32" s="1031"/>
      <c r="J32" s="1031"/>
      <c r="K32" s="1031"/>
      <c r="L32" s="1031"/>
      <c r="M32" s="1031"/>
      <c r="N32" s="1031"/>
      <c r="O32" s="1031"/>
      <c r="P32" s="1032"/>
      <c r="Q32" s="1038">
        <v>605</v>
      </c>
      <c r="R32" s="1039"/>
      <c r="S32" s="1039"/>
      <c r="T32" s="1039"/>
      <c r="U32" s="1039"/>
      <c r="V32" s="1039">
        <v>535</v>
      </c>
      <c r="W32" s="1039"/>
      <c r="X32" s="1039"/>
      <c r="Y32" s="1039"/>
      <c r="Z32" s="1039"/>
      <c r="AA32" s="1039">
        <v>71</v>
      </c>
      <c r="AB32" s="1039"/>
      <c r="AC32" s="1039"/>
      <c r="AD32" s="1039"/>
      <c r="AE32" s="1040"/>
      <c r="AF32" s="1035">
        <v>71</v>
      </c>
      <c r="AG32" s="1036"/>
      <c r="AH32" s="1036"/>
      <c r="AI32" s="1036"/>
      <c r="AJ32" s="1037"/>
      <c r="AK32" s="980">
        <v>203</v>
      </c>
      <c r="AL32" s="971"/>
      <c r="AM32" s="971"/>
      <c r="AN32" s="971"/>
      <c r="AO32" s="971"/>
      <c r="AP32" s="971">
        <v>2925</v>
      </c>
      <c r="AQ32" s="971"/>
      <c r="AR32" s="971"/>
      <c r="AS32" s="971"/>
      <c r="AT32" s="971"/>
      <c r="AU32" s="971">
        <v>2351</v>
      </c>
      <c r="AV32" s="971"/>
      <c r="AW32" s="971"/>
      <c r="AX32" s="971"/>
      <c r="AY32" s="971"/>
      <c r="AZ32" s="1041" t="s">
        <v>512</v>
      </c>
      <c r="BA32" s="1041"/>
      <c r="BB32" s="1041"/>
      <c r="BC32" s="1041"/>
      <c r="BD32" s="1041"/>
      <c r="BE32" s="972" t="s">
        <v>415</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t="s">
        <v>416</v>
      </c>
      <c r="C33" s="1031"/>
      <c r="D33" s="1031"/>
      <c r="E33" s="1031"/>
      <c r="F33" s="1031"/>
      <c r="G33" s="1031"/>
      <c r="H33" s="1031"/>
      <c r="I33" s="1031"/>
      <c r="J33" s="1031"/>
      <c r="K33" s="1031"/>
      <c r="L33" s="1031"/>
      <c r="M33" s="1031"/>
      <c r="N33" s="1031"/>
      <c r="O33" s="1031"/>
      <c r="P33" s="1032"/>
      <c r="Q33" s="1038">
        <v>96</v>
      </c>
      <c r="R33" s="1039"/>
      <c r="S33" s="1039"/>
      <c r="T33" s="1039"/>
      <c r="U33" s="1039"/>
      <c r="V33" s="1039">
        <v>81</v>
      </c>
      <c r="W33" s="1039"/>
      <c r="X33" s="1039"/>
      <c r="Y33" s="1039"/>
      <c r="Z33" s="1039"/>
      <c r="AA33" s="1039">
        <v>16</v>
      </c>
      <c r="AB33" s="1039"/>
      <c r="AC33" s="1039"/>
      <c r="AD33" s="1039"/>
      <c r="AE33" s="1040"/>
      <c r="AF33" s="1035">
        <v>16</v>
      </c>
      <c r="AG33" s="1036"/>
      <c r="AH33" s="1036"/>
      <c r="AI33" s="1036"/>
      <c r="AJ33" s="1037"/>
      <c r="AK33" s="980">
        <v>53</v>
      </c>
      <c r="AL33" s="971"/>
      <c r="AM33" s="971"/>
      <c r="AN33" s="971"/>
      <c r="AO33" s="971"/>
      <c r="AP33" s="971">
        <v>352</v>
      </c>
      <c r="AQ33" s="971"/>
      <c r="AR33" s="971"/>
      <c r="AS33" s="971"/>
      <c r="AT33" s="971"/>
      <c r="AU33" s="971">
        <v>347</v>
      </c>
      <c r="AV33" s="971"/>
      <c r="AW33" s="971"/>
      <c r="AX33" s="971"/>
      <c r="AY33" s="971"/>
      <c r="AZ33" s="1041" t="s">
        <v>512</v>
      </c>
      <c r="BA33" s="1041"/>
      <c r="BB33" s="1041"/>
      <c r="BC33" s="1041"/>
      <c r="BD33" s="1041"/>
      <c r="BE33" s="972" t="s">
        <v>415</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t="s">
        <v>417</v>
      </c>
      <c r="C34" s="1031"/>
      <c r="D34" s="1031"/>
      <c r="E34" s="1031"/>
      <c r="F34" s="1031"/>
      <c r="G34" s="1031"/>
      <c r="H34" s="1031"/>
      <c r="I34" s="1031"/>
      <c r="J34" s="1031"/>
      <c r="K34" s="1031"/>
      <c r="L34" s="1031"/>
      <c r="M34" s="1031"/>
      <c r="N34" s="1031"/>
      <c r="O34" s="1031"/>
      <c r="P34" s="1032"/>
      <c r="Q34" s="1038">
        <v>46</v>
      </c>
      <c r="R34" s="1039"/>
      <c r="S34" s="1039"/>
      <c r="T34" s="1039"/>
      <c r="U34" s="1039"/>
      <c r="V34" s="1039">
        <v>45</v>
      </c>
      <c r="W34" s="1039"/>
      <c r="X34" s="1039"/>
      <c r="Y34" s="1039"/>
      <c r="Z34" s="1039"/>
      <c r="AA34" s="1039">
        <v>1</v>
      </c>
      <c r="AB34" s="1039"/>
      <c r="AC34" s="1039"/>
      <c r="AD34" s="1039"/>
      <c r="AE34" s="1040"/>
      <c r="AF34" s="1035">
        <v>889</v>
      </c>
      <c r="AG34" s="1036"/>
      <c r="AH34" s="1036"/>
      <c r="AI34" s="1036"/>
      <c r="AJ34" s="1037"/>
      <c r="AK34" s="980" t="s">
        <v>512</v>
      </c>
      <c r="AL34" s="971"/>
      <c r="AM34" s="971"/>
      <c r="AN34" s="971"/>
      <c r="AO34" s="971"/>
      <c r="AP34" s="971" t="s">
        <v>512</v>
      </c>
      <c r="AQ34" s="971"/>
      <c r="AR34" s="971"/>
      <c r="AS34" s="971"/>
      <c r="AT34" s="971"/>
      <c r="AU34" s="971" t="s">
        <v>512</v>
      </c>
      <c r="AV34" s="971"/>
      <c r="AW34" s="971"/>
      <c r="AX34" s="971"/>
      <c r="AY34" s="971"/>
      <c r="AZ34" s="1041" t="s">
        <v>512</v>
      </c>
      <c r="BA34" s="1041"/>
      <c r="BB34" s="1041"/>
      <c r="BC34" s="1041"/>
      <c r="BD34" s="1041"/>
      <c r="BE34" s="972" t="s">
        <v>415</v>
      </c>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418</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397</v>
      </c>
      <c r="B63" s="937" t="s">
        <v>419</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1805</v>
      </c>
      <c r="AG63" s="959"/>
      <c r="AH63" s="959"/>
      <c r="AI63" s="959"/>
      <c r="AJ63" s="1022"/>
      <c r="AK63" s="1023"/>
      <c r="AL63" s="963"/>
      <c r="AM63" s="963"/>
      <c r="AN63" s="963"/>
      <c r="AO63" s="963"/>
      <c r="AP63" s="959"/>
      <c r="AQ63" s="959"/>
      <c r="AR63" s="959"/>
      <c r="AS63" s="959"/>
      <c r="AT63" s="959"/>
      <c r="AU63" s="959"/>
      <c r="AV63" s="959"/>
      <c r="AW63" s="959"/>
      <c r="AX63" s="959"/>
      <c r="AY63" s="959"/>
      <c r="AZ63" s="1017"/>
      <c r="BA63" s="1017"/>
      <c r="BB63" s="1017"/>
      <c r="BC63" s="1017"/>
      <c r="BD63" s="1017"/>
      <c r="BE63" s="960"/>
      <c r="BF63" s="960"/>
      <c r="BG63" s="960"/>
      <c r="BH63" s="960"/>
      <c r="BI63" s="961"/>
      <c r="BJ63" s="1018" t="s">
        <v>129</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420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421</v>
      </c>
      <c r="B66" s="996"/>
      <c r="C66" s="996"/>
      <c r="D66" s="996"/>
      <c r="E66" s="996"/>
      <c r="F66" s="996"/>
      <c r="G66" s="996"/>
      <c r="H66" s="996"/>
      <c r="I66" s="996"/>
      <c r="J66" s="996"/>
      <c r="K66" s="996"/>
      <c r="L66" s="996"/>
      <c r="M66" s="996"/>
      <c r="N66" s="996"/>
      <c r="O66" s="996"/>
      <c r="P66" s="997"/>
      <c r="Q66" s="1001" t="s">
        <v>422</v>
      </c>
      <c r="R66" s="1002"/>
      <c r="S66" s="1002"/>
      <c r="T66" s="1002"/>
      <c r="U66" s="1003"/>
      <c r="V66" s="1001" t="s">
        <v>402</v>
      </c>
      <c r="W66" s="1002"/>
      <c r="X66" s="1002"/>
      <c r="Y66" s="1002"/>
      <c r="Z66" s="1003"/>
      <c r="AA66" s="1001" t="s">
        <v>423</v>
      </c>
      <c r="AB66" s="1002"/>
      <c r="AC66" s="1002"/>
      <c r="AD66" s="1002"/>
      <c r="AE66" s="1003"/>
      <c r="AF66" s="1007" t="s">
        <v>404</v>
      </c>
      <c r="AG66" s="1008"/>
      <c r="AH66" s="1008"/>
      <c r="AI66" s="1008"/>
      <c r="AJ66" s="1009"/>
      <c r="AK66" s="1001" t="s">
        <v>424</v>
      </c>
      <c r="AL66" s="996"/>
      <c r="AM66" s="996"/>
      <c r="AN66" s="996"/>
      <c r="AO66" s="997"/>
      <c r="AP66" s="1001" t="s">
        <v>406</v>
      </c>
      <c r="AQ66" s="1002"/>
      <c r="AR66" s="1002"/>
      <c r="AS66" s="1002"/>
      <c r="AT66" s="1003"/>
      <c r="AU66" s="1001" t="s">
        <v>425</v>
      </c>
      <c r="AV66" s="1002"/>
      <c r="AW66" s="1002"/>
      <c r="AX66" s="1002"/>
      <c r="AY66" s="1003"/>
      <c r="AZ66" s="1001" t="s">
        <v>382</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577</v>
      </c>
      <c r="C68" s="986"/>
      <c r="D68" s="986"/>
      <c r="E68" s="986"/>
      <c r="F68" s="986"/>
      <c r="G68" s="986"/>
      <c r="H68" s="986"/>
      <c r="I68" s="986"/>
      <c r="J68" s="986"/>
      <c r="K68" s="986"/>
      <c r="L68" s="986"/>
      <c r="M68" s="986"/>
      <c r="N68" s="986"/>
      <c r="O68" s="986"/>
      <c r="P68" s="987"/>
      <c r="Q68" s="988">
        <v>2319</v>
      </c>
      <c r="R68" s="982"/>
      <c r="S68" s="982"/>
      <c r="T68" s="982"/>
      <c r="U68" s="982"/>
      <c r="V68" s="982">
        <v>2291</v>
      </c>
      <c r="W68" s="982"/>
      <c r="X68" s="982"/>
      <c r="Y68" s="982"/>
      <c r="Z68" s="982"/>
      <c r="AA68" s="982">
        <v>27</v>
      </c>
      <c r="AB68" s="982"/>
      <c r="AC68" s="982"/>
      <c r="AD68" s="982"/>
      <c r="AE68" s="982"/>
      <c r="AF68" s="982">
        <v>23</v>
      </c>
      <c r="AG68" s="982"/>
      <c r="AH68" s="982"/>
      <c r="AI68" s="982"/>
      <c r="AJ68" s="982"/>
      <c r="AK68" s="982" t="s">
        <v>592</v>
      </c>
      <c r="AL68" s="982"/>
      <c r="AM68" s="982"/>
      <c r="AN68" s="982"/>
      <c r="AO68" s="982"/>
      <c r="AP68" s="982">
        <v>1119</v>
      </c>
      <c r="AQ68" s="982"/>
      <c r="AR68" s="982"/>
      <c r="AS68" s="982"/>
      <c r="AT68" s="982"/>
      <c r="AU68" s="982">
        <v>114</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578</v>
      </c>
      <c r="C69" s="975"/>
      <c r="D69" s="975"/>
      <c r="E69" s="975"/>
      <c r="F69" s="975"/>
      <c r="G69" s="975"/>
      <c r="H69" s="975"/>
      <c r="I69" s="975"/>
      <c r="J69" s="975"/>
      <c r="K69" s="975"/>
      <c r="L69" s="975"/>
      <c r="M69" s="975"/>
      <c r="N69" s="975"/>
      <c r="O69" s="975"/>
      <c r="P69" s="976"/>
      <c r="Q69" s="977">
        <v>2881</v>
      </c>
      <c r="R69" s="971"/>
      <c r="S69" s="971"/>
      <c r="T69" s="971"/>
      <c r="U69" s="971"/>
      <c r="V69" s="971">
        <v>2064</v>
      </c>
      <c r="W69" s="971"/>
      <c r="X69" s="971"/>
      <c r="Y69" s="971"/>
      <c r="Z69" s="971"/>
      <c r="AA69" s="971">
        <v>817</v>
      </c>
      <c r="AB69" s="971"/>
      <c r="AC69" s="971"/>
      <c r="AD69" s="971"/>
      <c r="AE69" s="971"/>
      <c r="AF69" s="971">
        <v>252</v>
      </c>
      <c r="AG69" s="971"/>
      <c r="AH69" s="971"/>
      <c r="AI69" s="971"/>
      <c r="AJ69" s="971"/>
      <c r="AK69" s="971">
        <v>0</v>
      </c>
      <c r="AL69" s="971"/>
      <c r="AM69" s="971"/>
      <c r="AN69" s="971"/>
      <c r="AO69" s="971"/>
      <c r="AP69" s="971">
        <v>1959</v>
      </c>
      <c r="AQ69" s="971"/>
      <c r="AR69" s="971"/>
      <c r="AS69" s="971"/>
      <c r="AT69" s="971"/>
      <c r="AU69" s="971">
        <v>262</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579</v>
      </c>
      <c r="C70" s="975"/>
      <c r="D70" s="975"/>
      <c r="E70" s="975"/>
      <c r="F70" s="975"/>
      <c r="G70" s="975"/>
      <c r="H70" s="975"/>
      <c r="I70" s="975"/>
      <c r="J70" s="975"/>
      <c r="K70" s="975"/>
      <c r="L70" s="975"/>
      <c r="M70" s="975"/>
      <c r="N70" s="975"/>
      <c r="O70" s="975"/>
      <c r="P70" s="976"/>
      <c r="Q70" s="977">
        <v>7152</v>
      </c>
      <c r="R70" s="971"/>
      <c r="S70" s="971"/>
      <c r="T70" s="971"/>
      <c r="U70" s="971"/>
      <c r="V70" s="971">
        <v>6813</v>
      </c>
      <c r="W70" s="971"/>
      <c r="X70" s="971"/>
      <c r="Y70" s="971"/>
      <c r="Z70" s="971"/>
      <c r="AA70" s="971">
        <v>338</v>
      </c>
      <c r="AB70" s="971"/>
      <c r="AC70" s="971"/>
      <c r="AD70" s="971"/>
      <c r="AE70" s="971"/>
      <c r="AF70" s="971">
        <v>2062</v>
      </c>
      <c r="AG70" s="971"/>
      <c r="AH70" s="971"/>
      <c r="AI70" s="971"/>
      <c r="AJ70" s="971"/>
      <c r="AK70" s="971">
        <v>540</v>
      </c>
      <c r="AL70" s="971"/>
      <c r="AM70" s="971"/>
      <c r="AN70" s="971"/>
      <c r="AO70" s="971"/>
      <c r="AP70" s="971">
        <v>5014</v>
      </c>
      <c r="AQ70" s="971"/>
      <c r="AR70" s="971"/>
      <c r="AS70" s="971"/>
      <c r="AT70" s="971"/>
      <c r="AU70" s="971">
        <v>54</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580</v>
      </c>
      <c r="C71" s="975"/>
      <c r="D71" s="975"/>
      <c r="E71" s="975"/>
      <c r="F71" s="975"/>
      <c r="G71" s="975"/>
      <c r="H71" s="975"/>
      <c r="I71" s="975"/>
      <c r="J71" s="975"/>
      <c r="K71" s="975"/>
      <c r="L71" s="975"/>
      <c r="M71" s="975"/>
      <c r="N71" s="975"/>
      <c r="O71" s="975"/>
      <c r="P71" s="976"/>
      <c r="Q71" s="977">
        <v>6836</v>
      </c>
      <c r="R71" s="971"/>
      <c r="S71" s="971"/>
      <c r="T71" s="971"/>
      <c r="U71" s="971"/>
      <c r="V71" s="971">
        <v>5439</v>
      </c>
      <c r="W71" s="971"/>
      <c r="X71" s="971"/>
      <c r="Y71" s="971"/>
      <c r="Z71" s="971"/>
      <c r="AA71" s="971">
        <v>1397</v>
      </c>
      <c r="AB71" s="971"/>
      <c r="AC71" s="971"/>
      <c r="AD71" s="971"/>
      <c r="AE71" s="971"/>
      <c r="AF71" s="971" t="s">
        <v>592</v>
      </c>
      <c r="AG71" s="971"/>
      <c r="AH71" s="971"/>
      <c r="AI71" s="971"/>
      <c r="AJ71" s="971"/>
      <c r="AK71" s="971">
        <v>14</v>
      </c>
      <c r="AL71" s="971"/>
      <c r="AM71" s="971"/>
      <c r="AN71" s="971"/>
      <c r="AO71" s="971"/>
      <c r="AP71" s="971" t="s">
        <v>512</v>
      </c>
      <c r="AQ71" s="971"/>
      <c r="AR71" s="971"/>
      <c r="AS71" s="971"/>
      <c r="AT71" s="971"/>
      <c r="AU71" s="971" t="s">
        <v>512</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581</v>
      </c>
      <c r="C72" s="975"/>
      <c r="D72" s="975"/>
      <c r="E72" s="975"/>
      <c r="F72" s="975"/>
      <c r="G72" s="975"/>
      <c r="H72" s="975"/>
      <c r="I72" s="975"/>
      <c r="J72" s="975"/>
      <c r="K72" s="975"/>
      <c r="L72" s="975"/>
      <c r="M72" s="975"/>
      <c r="N72" s="975"/>
      <c r="O72" s="975"/>
      <c r="P72" s="976"/>
      <c r="Q72" s="977">
        <v>1548</v>
      </c>
      <c r="R72" s="971"/>
      <c r="S72" s="971"/>
      <c r="T72" s="971"/>
      <c r="U72" s="971"/>
      <c r="V72" s="971">
        <v>1547</v>
      </c>
      <c r="W72" s="971"/>
      <c r="X72" s="971"/>
      <c r="Y72" s="971"/>
      <c r="Z72" s="971"/>
      <c r="AA72" s="971">
        <v>1</v>
      </c>
      <c r="AB72" s="971"/>
      <c r="AC72" s="971"/>
      <c r="AD72" s="971"/>
      <c r="AE72" s="971"/>
      <c r="AF72" s="971" t="s">
        <v>512</v>
      </c>
      <c r="AG72" s="971"/>
      <c r="AH72" s="971"/>
      <c r="AI72" s="971"/>
      <c r="AJ72" s="971"/>
      <c r="AK72" s="971" t="s">
        <v>512</v>
      </c>
      <c r="AL72" s="971"/>
      <c r="AM72" s="971"/>
      <c r="AN72" s="971"/>
      <c r="AO72" s="971"/>
      <c r="AP72" s="971" t="s">
        <v>512</v>
      </c>
      <c r="AQ72" s="971"/>
      <c r="AR72" s="971"/>
      <c r="AS72" s="971"/>
      <c r="AT72" s="971"/>
      <c r="AU72" s="971" t="s">
        <v>512</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582</v>
      </c>
      <c r="C73" s="975"/>
      <c r="D73" s="975"/>
      <c r="E73" s="975"/>
      <c r="F73" s="975"/>
      <c r="G73" s="975"/>
      <c r="H73" s="975"/>
      <c r="I73" s="975"/>
      <c r="J73" s="975"/>
      <c r="K73" s="975"/>
      <c r="L73" s="975"/>
      <c r="M73" s="975"/>
      <c r="N73" s="975"/>
      <c r="O73" s="975"/>
      <c r="P73" s="976"/>
      <c r="Q73" s="977">
        <v>15</v>
      </c>
      <c r="R73" s="971"/>
      <c r="S73" s="971"/>
      <c r="T73" s="971"/>
      <c r="U73" s="971"/>
      <c r="V73" s="971">
        <v>15</v>
      </c>
      <c r="W73" s="971"/>
      <c r="X73" s="971"/>
      <c r="Y73" s="971"/>
      <c r="Z73" s="971"/>
      <c r="AA73" s="971">
        <v>0</v>
      </c>
      <c r="AB73" s="971"/>
      <c r="AC73" s="971"/>
      <c r="AD73" s="971"/>
      <c r="AE73" s="971"/>
      <c r="AF73" s="971" t="s">
        <v>512</v>
      </c>
      <c r="AG73" s="971"/>
      <c r="AH73" s="971"/>
      <c r="AI73" s="971"/>
      <c r="AJ73" s="971"/>
      <c r="AK73" s="971" t="s">
        <v>512</v>
      </c>
      <c r="AL73" s="971"/>
      <c r="AM73" s="971"/>
      <c r="AN73" s="971"/>
      <c r="AO73" s="971"/>
      <c r="AP73" s="971" t="s">
        <v>512</v>
      </c>
      <c r="AQ73" s="971"/>
      <c r="AR73" s="971"/>
      <c r="AS73" s="971"/>
      <c r="AT73" s="971"/>
      <c r="AU73" s="971" t="s">
        <v>512</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t="s">
        <v>583</v>
      </c>
      <c r="C74" s="975"/>
      <c r="D74" s="975"/>
      <c r="E74" s="975"/>
      <c r="F74" s="975"/>
      <c r="G74" s="975"/>
      <c r="H74" s="975"/>
      <c r="I74" s="975"/>
      <c r="J74" s="975"/>
      <c r="K74" s="975"/>
      <c r="L74" s="975"/>
      <c r="M74" s="975"/>
      <c r="N74" s="975"/>
      <c r="O74" s="975"/>
      <c r="P74" s="976"/>
      <c r="Q74" s="977">
        <v>56</v>
      </c>
      <c r="R74" s="971"/>
      <c r="S74" s="971"/>
      <c r="T74" s="971"/>
      <c r="U74" s="971"/>
      <c r="V74" s="971">
        <v>38</v>
      </c>
      <c r="W74" s="971"/>
      <c r="X74" s="971"/>
      <c r="Y74" s="971"/>
      <c r="Z74" s="971"/>
      <c r="AA74" s="971">
        <v>18</v>
      </c>
      <c r="AB74" s="971"/>
      <c r="AC74" s="971"/>
      <c r="AD74" s="971"/>
      <c r="AE74" s="971"/>
      <c r="AF74" s="971" t="s">
        <v>512</v>
      </c>
      <c r="AG74" s="971"/>
      <c r="AH74" s="971"/>
      <c r="AI74" s="971"/>
      <c r="AJ74" s="971"/>
      <c r="AK74" s="971" t="s">
        <v>512</v>
      </c>
      <c r="AL74" s="971"/>
      <c r="AM74" s="971"/>
      <c r="AN74" s="971"/>
      <c r="AO74" s="971"/>
      <c r="AP74" s="971" t="s">
        <v>512</v>
      </c>
      <c r="AQ74" s="971"/>
      <c r="AR74" s="971"/>
      <c r="AS74" s="971"/>
      <c r="AT74" s="971"/>
      <c r="AU74" s="971" t="s">
        <v>512</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t="s">
        <v>584</v>
      </c>
      <c r="C75" s="975"/>
      <c r="D75" s="975"/>
      <c r="E75" s="975"/>
      <c r="F75" s="975"/>
      <c r="G75" s="975"/>
      <c r="H75" s="975"/>
      <c r="I75" s="975"/>
      <c r="J75" s="975"/>
      <c r="K75" s="975"/>
      <c r="L75" s="975"/>
      <c r="M75" s="975"/>
      <c r="N75" s="975"/>
      <c r="O75" s="975"/>
      <c r="P75" s="976"/>
      <c r="Q75" s="978">
        <v>40</v>
      </c>
      <c r="R75" s="979"/>
      <c r="S75" s="979"/>
      <c r="T75" s="979"/>
      <c r="U75" s="980"/>
      <c r="V75" s="981">
        <v>39</v>
      </c>
      <c r="W75" s="979"/>
      <c r="X75" s="979"/>
      <c r="Y75" s="979"/>
      <c r="Z75" s="980"/>
      <c r="AA75" s="981">
        <v>1</v>
      </c>
      <c r="AB75" s="979"/>
      <c r="AC75" s="979"/>
      <c r="AD75" s="979"/>
      <c r="AE75" s="980"/>
      <c r="AF75" s="981" t="s">
        <v>512</v>
      </c>
      <c r="AG75" s="979"/>
      <c r="AH75" s="979"/>
      <c r="AI75" s="979"/>
      <c r="AJ75" s="980"/>
      <c r="AK75" s="981" t="s">
        <v>512</v>
      </c>
      <c r="AL75" s="979"/>
      <c r="AM75" s="979"/>
      <c r="AN75" s="979"/>
      <c r="AO75" s="980"/>
      <c r="AP75" s="981" t="s">
        <v>512</v>
      </c>
      <c r="AQ75" s="979"/>
      <c r="AR75" s="979"/>
      <c r="AS75" s="979"/>
      <c r="AT75" s="980"/>
      <c r="AU75" s="981" t="s">
        <v>512</v>
      </c>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t="s">
        <v>585</v>
      </c>
      <c r="C76" s="975"/>
      <c r="D76" s="975"/>
      <c r="E76" s="975"/>
      <c r="F76" s="975"/>
      <c r="G76" s="975"/>
      <c r="H76" s="975"/>
      <c r="I76" s="975"/>
      <c r="J76" s="975"/>
      <c r="K76" s="975"/>
      <c r="L76" s="975"/>
      <c r="M76" s="975"/>
      <c r="N76" s="975"/>
      <c r="O76" s="975"/>
      <c r="P76" s="976"/>
      <c r="Q76" s="978">
        <v>909</v>
      </c>
      <c r="R76" s="979"/>
      <c r="S76" s="979"/>
      <c r="T76" s="979"/>
      <c r="U76" s="980"/>
      <c r="V76" s="981">
        <v>848</v>
      </c>
      <c r="W76" s="979"/>
      <c r="X76" s="979"/>
      <c r="Y76" s="979"/>
      <c r="Z76" s="980"/>
      <c r="AA76" s="981">
        <v>61</v>
      </c>
      <c r="AB76" s="979"/>
      <c r="AC76" s="979"/>
      <c r="AD76" s="979"/>
      <c r="AE76" s="980"/>
      <c r="AF76" s="981">
        <v>53</v>
      </c>
      <c r="AG76" s="979"/>
      <c r="AH76" s="979"/>
      <c r="AI76" s="979"/>
      <c r="AJ76" s="980"/>
      <c r="AK76" s="981">
        <v>0</v>
      </c>
      <c r="AL76" s="979"/>
      <c r="AM76" s="979"/>
      <c r="AN76" s="979"/>
      <c r="AO76" s="980"/>
      <c r="AP76" s="981" t="s">
        <v>512</v>
      </c>
      <c r="AQ76" s="979"/>
      <c r="AR76" s="979"/>
      <c r="AS76" s="979"/>
      <c r="AT76" s="980"/>
      <c r="AU76" s="981" t="s">
        <v>512</v>
      </c>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t="s">
        <v>586</v>
      </c>
      <c r="C77" s="975"/>
      <c r="D77" s="975"/>
      <c r="E77" s="975"/>
      <c r="F77" s="975"/>
      <c r="G77" s="975"/>
      <c r="H77" s="975"/>
      <c r="I77" s="975"/>
      <c r="J77" s="975"/>
      <c r="K77" s="975"/>
      <c r="L77" s="975"/>
      <c r="M77" s="975"/>
      <c r="N77" s="975"/>
      <c r="O77" s="975"/>
      <c r="P77" s="976"/>
      <c r="Q77" s="978">
        <v>253547</v>
      </c>
      <c r="R77" s="979"/>
      <c r="S77" s="979"/>
      <c r="T77" s="979"/>
      <c r="U77" s="980"/>
      <c r="V77" s="981">
        <v>238716</v>
      </c>
      <c r="W77" s="979"/>
      <c r="X77" s="979"/>
      <c r="Y77" s="979"/>
      <c r="Z77" s="980"/>
      <c r="AA77" s="981">
        <v>14831</v>
      </c>
      <c r="AB77" s="979"/>
      <c r="AC77" s="979"/>
      <c r="AD77" s="979"/>
      <c r="AE77" s="980"/>
      <c r="AF77" s="981">
        <v>14831</v>
      </c>
      <c r="AG77" s="979"/>
      <c r="AH77" s="979"/>
      <c r="AI77" s="979"/>
      <c r="AJ77" s="980"/>
      <c r="AK77" s="981">
        <v>635</v>
      </c>
      <c r="AL77" s="979"/>
      <c r="AM77" s="979"/>
      <c r="AN77" s="979"/>
      <c r="AO77" s="980"/>
      <c r="AP77" s="981" t="s">
        <v>512</v>
      </c>
      <c r="AQ77" s="979"/>
      <c r="AR77" s="979"/>
      <c r="AS77" s="979"/>
      <c r="AT77" s="980"/>
      <c r="AU77" s="981" t="s">
        <v>512</v>
      </c>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397</v>
      </c>
      <c r="B88" s="937" t="s">
        <v>426</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f>SUM(AF68:AJ87)</f>
        <v>17221</v>
      </c>
      <c r="AG88" s="959"/>
      <c r="AH88" s="959"/>
      <c r="AI88" s="959"/>
      <c r="AJ88" s="959"/>
      <c r="AK88" s="963"/>
      <c r="AL88" s="963"/>
      <c r="AM88" s="963"/>
      <c r="AN88" s="963"/>
      <c r="AO88" s="963"/>
      <c r="AP88" s="959">
        <f>SUM(AP68:AT87)</f>
        <v>8092</v>
      </c>
      <c r="AQ88" s="959"/>
      <c r="AR88" s="959"/>
      <c r="AS88" s="959"/>
      <c r="AT88" s="959"/>
      <c r="AU88" s="959">
        <f>SUM(AU68:AY87)</f>
        <v>430</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397</v>
      </c>
      <c r="BR102" s="937" t="s">
        <v>427</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428</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429</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430</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431</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432</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433</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434</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435</v>
      </c>
      <c r="AB109" s="896"/>
      <c r="AC109" s="896"/>
      <c r="AD109" s="896"/>
      <c r="AE109" s="897"/>
      <c r="AF109" s="898" t="s">
        <v>436</v>
      </c>
      <c r="AG109" s="896"/>
      <c r="AH109" s="896"/>
      <c r="AI109" s="896"/>
      <c r="AJ109" s="897"/>
      <c r="AK109" s="898" t="s">
        <v>312</v>
      </c>
      <c r="AL109" s="896"/>
      <c r="AM109" s="896"/>
      <c r="AN109" s="896"/>
      <c r="AO109" s="897"/>
      <c r="AP109" s="898" t="s">
        <v>437</v>
      </c>
      <c r="AQ109" s="896"/>
      <c r="AR109" s="896"/>
      <c r="AS109" s="896"/>
      <c r="AT109" s="929"/>
      <c r="AU109" s="895" t="s">
        <v>434</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435</v>
      </c>
      <c r="BR109" s="896"/>
      <c r="BS109" s="896"/>
      <c r="BT109" s="896"/>
      <c r="BU109" s="897"/>
      <c r="BV109" s="898" t="s">
        <v>436</v>
      </c>
      <c r="BW109" s="896"/>
      <c r="BX109" s="896"/>
      <c r="BY109" s="896"/>
      <c r="BZ109" s="897"/>
      <c r="CA109" s="898" t="s">
        <v>312</v>
      </c>
      <c r="CB109" s="896"/>
      <c r="CC109" s="896"/>
      <c r="CD109" s="896"/>
      <c r="CE109" s="897"/>
      <c r="CF109" s="936" t="s">
        <v>437</v>
      </c>
      <c r="CG109" s="936"/>
      <c r="CH109" s="936"/>
      <c r="CI109" s="936"/>
      <c r="CJ109" s="936"/>
      <c r="CK109" s="898" t="s">
        <v>438</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435</v>
      </c>
      <c r="DH109" s="896"/>
      <c r="DI109" s="896"/>
      <c r="DJ109" s="896"/>
      <c r="DK109" s="897"/>
      <c r="DL109" s="898" t="s">
        <v>436</v>
      </c>
      <c r="DM109" s="896"/>
      <c r="DN109" s="896"/>
      <c r="DO109" s="896"/>
      <c r="DP109" s="897"/>
      <c r="DQ109" s="898" t="s">
        <v>312</v>
      </c>
      <c r="DR109" s="896"/>
      <c r="DS109" s="896"/>
      <c r="DT109" s="896"/>
      <c r="DU109" s="897"/>
      <c r="DV109" s="898" t="s">
        <v>437</v>
      </c>
      <c r="DW109" s="896"/>
      <c r="DX109" s="896"/>
      <c r="DY109" s="896"/>
      <c r="DZ109" s="929"/>
    </row>
    <row r="110" spans="1:131" s="230" customFormat="1" ht="26.25" customHeight="1" x14ac:dyDescent="0.15">
      <c r="A110" s="807" t="s">
        <v>439</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406012</v>
      </c>
      <c r="AB110" s="889"/>
      <c r="AC110" s="889"/>
      <c r="AD110" s="889"/>
      <c r="AE110" s="890"/>
      <c r="AF110" s="891">
        <v>431695</v>
      </c>
      <c r="AG110" s="889"/>
      <c r="AH110" s="889"/>
      <c r="AI110" s="889"/>
      <c r="AJ110" s="890"/>
      <c r="AK110" s="891">
        <v>461944</v>
      </c>
      <c r="AL110" s="889"/>
      <c r="AM110" s="889"/>
      <c r="AN110" s="889"/>
      <c r="AO110" s="890"/>
      <c r="AP110" s="892">
        <v>14.7</v>
      </c>
      <c r="AQ110" s="893"/>
      <c r="AR110" s="893"/>
      <c r="AS110" s="893"/>
      <c r="AT110" s="894"/>
      <c r="AU110" s="930" t="s">
        <v>74</v>
      </c>
      <c r="AV110" s="931"/>
      <c r="AW110" s="931"/>
      <c r="AX110" s="931"/>
      <c r="AY110" s="931"/>
      <c r="AZ110" s="860" t="s">
        <v>440</v>
      </c>
      <c r="BA110" s="808"/>
      <c r="BB110" s="808"/>
      <c r="BC110" s="808"/>
      <c r="BD110" s="808"/>
      <c r="BE110" s="808"/>
      <c r="BF110" s="808"/>
      <c r="BG110" s="808"/>
      <c r="BH110" s="808"/>
      <c r="BI110" s="808"/>
      <c r="BJ110" s="808"/>
      <c r="BK110" s="808"/>
      <c r="BL110" s="808"/>
      <c r="BM110" s="808"/>
      <c r="BN110" s="808"/>
      <c r="BO110" s="808"/>
      <c r="BP110" s="809"/>
      <c r="BQ110" s="861">
        <v>5713538</v>
      </c>
      <c r="BR110" s="842"/>
      <c r="BS110" s="842"/>
      <c r="BT110" s="842"/>
      <c r="BU110" s="842"/>
      <c r="BV110" s="842">
        <v>6266283</v>
      </c>
      <c r="BW110" s="842"/>
      <c r="BX110" s="842"/>
      <c r="BY110" s="842"/>
      <c r="BZ110" s="842"/>
      <c r="CA110" s="842">
        <v>6362445</v>
      </c>
      <c r="CB110" s="842"/>
      <c r="CC110" s="842"/>
      <c r="CD110" s="842"/>
      <c r="CE110" s="842"/>
      <c r="CF110" s="866">
        <v>201.8</v>
      </c>
      <c r="CG110" s="867"/>
      <c r="CH110" s="867"/>
      <c r="CI110" s="867"/>
      <c r="CJ110" s="867"/>
      <c r="CK110" s="926" t="s">
        <v>441</v>
      </c>
      <c r="CL110" s="819"/>
      <c r="CM110" s="860" t="s">
        <v>442</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129</v>
      </c>
      <c r="DH110" s="842"/>
      <c r="DI110" s="842"/>
      <c r="DJ110" s="842"/>
      <c r="DK110" s="842"/>
      <c r="DL110" s="842" t="s">
        <v>129</v>
      </c>
      <c r="DM110" s="842"/>
      <c r="DN110" s="842"/>
      <c r="DO110" s="842"/>
      <c r="DP110" s="842"/>
      <c r="DQ110" s="842" t="s">
        <v>129</v>
      </c>
      <c r="DR110" s="842"/>
      <c r="DS110" s="842"/>
      <c r="DT110" s="842"/>
      <c r="DU110" s="842"/>
      <c r="DV110" s="843" t="s">
        <v>129</v>
      </c>
      <c r="DW110" s="843"/>
      <c r="DX110" s="843"/>
      <c r="DY110" s="843"/>
      <c r="DZ110" s="844"/>
    </row>
    <row r="111" spans="1:131" s="230" customFormat="1" ht="26.25" customHeight="1" x14ac:dyDescent="0.15">
      <c r="A111" s="774" t="s">
        <v>443</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129</v>
      </c>
      <c r="AB111" s="919"/>
      <c r="AC111" s="919"/>
      <c r="AD111" s="919"/>
      <c r="AE111" s="920"/>
      <c r="AF111" s="921" t="s">
        <v>129</v>
      </c>
      <c r="AG111" s="919"/>
      <c r="AH111" s="919"/>
      <c r="AI111" s="919"/>
      <c r="AJ111" s="920"/>
      <c r="AK111" s="921" t="s">
        <v>129</v>
      </c>
      <c r="AL111" s="919"/>
      <c r="AM111" s="919"/>
      <c r="AN111" s="919"/>
      <c r="AO111" s="920"/>
      <c r="AP111" s="922" t="s">
        <v>129</v>
      </c>
      <c r="AQ111" s="923"/>
      <c r="AR111" s="923"/>
      <c r="AS111" s="923"/>
      <c r="AT111" s="924"/>
      <c r="AU111" s="932"/>
      <c r="AV111" s="933"/>
      <c r="AW111" s="933"/>
      <c r="AX111" s="933"/>
      <c r="AY111" s="933"/>
      <c r="AZ111" s="815" t="s">
        <v>444</v>
      </c>
      <c r="BA111" s="752"/>
      <c r="BB111" s="752"/>
      <c r="BC111" s="752"/>
      <c r="BD111" s="752"/>
      <c r="BE111" s="752"/>
      <c r="BF111" s="752"/>
      <c r="BG111" s="752"/>
      <c r="BH111" s="752"/>
      <c r="BI111" s="752"/>
      <c r="BJ111" s="752"/>
      <c r="BK111" s="752"/>
      <c r="BL111" s="752"/>
      <c r="BM111" s="752"/>
      <c r="BN111" s="752"/>
      <c r="BO111" s="752"/>
      <c r="BP111" s="753"/>
      <c r="BQ111" s="816">
        <v>537876</v>
      </c>
      <c r="BR111" s="817"/>
      <c r="BS111" s="817"/>
      <c r="BT111" s="817"/>
      <c r="BU111" s="817"/>
      <c r="BV111" s="817">
        <v>496057</v>
      </c>
      <c r="BW111" s="817"/>
      <c r="BX111" s="817"/>
      <c r="BY111" s="817"/>
      <c r="BZ111" s="817"/>
      <c r="CA111" s="817">
        <v>811492</v>
      </c>
      <c r="CB111" s="817"/>
      <c r="CC111" s="817"/>
      <c r="CD111" s="817"/>
      <c r="CE111" s="817"/>
      <c r="CF111" s="875">
        <v>25.7</v>
      </c>
      <c r="CG111" s="876"/>
      <c r="CH111" s="876"/>
      <c r="CI111" s="876"/>
      <c r="CJ111" s="876"/>
      <c r="CK111" s="927"/>
      <c r="CL111" s="821"/>
      <c r="CM111" s="815" t="s">
        <v>445</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129</v>
      </c>
      <c r="DH111" s="817"/>
      <c r="DI111" s="817"/>
      <c r="DJ111" s="817"/>
      <c r="DK111" s="817"/>
      <c r="DL111" s="817" t="s">
        <v>129</v>
      </c>
      <c r="DM111" s="817"/>
      <c r="DN111" s="817"/>
      <c r="DO111" s="817"/>
      <c r="DP111" s="817"/>
      <c r="DQ111" s="817" t="s">
        <v>129</v>
      </c>
      <c r="DR111" s="817"/>
      <c r="DS111" s="817"/>
      <c r="DT111" s="817"/>
      <c r="DU111" s="817"/>
      <c r="DV111" s="794" t="s">
        <v>129</v>
      </c>
      <c r="DW111" s="794"/>
      <c r="DX111" s="794"/>
      <c r="DY111" s="794"/>
      <c r="DZ111" s="795"/>
    </row>
    <row r="112" spans="1:131" s="230" customFormat="1" ht="26.25" customHeight="1" x14ac:dyDescent="0.15">
      <c r="A112" s="912" t="s">
        <v>446</v>
      </c>
      <c r="B112" s="913"/>
      <c r="C112" s="752" t="s">
        <v>447</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129</v>
      </c>
      <c r="AB112" s="780"/>
      <c r="AC112" s="780"/>
      <c r="AD112" s="780"/>
      <c r="AE112" s="781"/>
      <c r="AF112" s="782" t="s">
        <v>129</v>
      </c>
      <c r="AG112" s="780"/>
      <c r="AH112" s="780"/>
      <c r="AI112" s="780"/>
      <c r="AJ112" s="781"/>
      <c r="AK112" s="782" t="s">
        <v>129</v>
      </c>
      <c r="AL112" s="780"/>
      <c r="AM112" s="780"/>
      <c r="AN112" s="780"/>
      <c r="AO112" s="781"/>
      <c r="AP112" s="824" t="s">
        <v>129</v>
      </c>
      <c r="AQ112" s="825"/>
      <c r="AR112" s="825"/>
      <c r="AS112" s="825"/>
      <c r="AT112" s="826"/>
      <c r="AU112" s="932"/>
      <c r="AV112" s="933"/>
      <c r="AW112" s="933"/>
      <c r="AX112" s="933"/>
      <c r="AY112" s="933"/>
      <c r="AZ112" s="815" t="s">
        <v>448</v>
      </c>
      <c r="BA112" s="752"/>
      <c r="BB112" s="752"/>
      <c r="BC112" s="752"/>
      <c r="BD112" s="752"/>
      <c r="BE112" s="752"/>
      <c r="BF112" s="752"/>
      <c r="BG112" s="752"/>
      <c r="BH112" s="752"/>
      <c r="BI112" s="752"/>
      <c r="BJ112" s="752"/>
      <c r="BK112" s="752"/>
      <c r="BL112" s="752"/>
      <c r="BM112" s="752"/>
      <c r="BN112" s="752"/>
      <c r="BO112" s="752"/>
      <c r="BP112" s="753"/>
      <c r="BQ112" s="816">
        <v>2743138</v>
      </c>
      <c r="BR112" s="817"/>
      <c r="BS112" s="817"/>
      <c r="BT112" s="817"/>
      <c r="BU112" s="817"/>
      <c r="BV112" s="817">
        <v>2890329</v>
      </c>
      <c r="BW112" s="817"/>
      <c r="BX112" s="817"/>
      <c r="BY112" s="817"/>
      <c r="BZ112" s="817"/>
      <c r="CA112" s="817">
        <v>2833274</v>
      </c>
      <c r="CB112" s="817"/>
      <c r="CC112" s="817"/>
      <c r="CD112" s="817"/>
      <c r="CE112" s="817"/>
      <c r="CF112" s="875">
        <v>89.9</v>
      </c>
      <c r="CG112" s="876"/>
      <c r="CH112" s="876"/>
      <c r="CI112" s="876"/>
      <c r="CJ112" s="876"/>
      <c r="CK112" s="927"/>
      <c r="CL112" s="821"/>
      <c r="CM112" s="815" t="s">
        <v>449</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v>506741</v>
      </c>
      <c r="DH112" s="817"/>
      <c r="DI112" s="817"/>
      <c r="DJ112" s="817"/>
      <c r="DK112" s="817"/>
      <c r="DL112" s="817">
        <v>471149</v>
      </c>
      <c r="DM112" s="817"/>
      <c r="DN112" s="817"/>
      <c r="DO112" s="817"/>
      <c r="DP112" s="817"/>
      <c r="DQ112" s="817">
        <v>435559</v>
      </c>
      <c r="DR112" s="817"/>
      <c r="DS112" s="817"/>
      <c r="DT112" s="817"/>
      <c r="DU112" s="817"/>
      <c r="DV112" s="794">
        <v>13.8</v>
      </c>
      <c r="DW112" s="794"/>
      <c r="DX112" s="794"/>
      <c r="DY112" s="794"/>
      <c r="DZ112" s="795"/>
    </row>
    <row r="113" spans="1:130" s="230" customFormat="1" ht="26.25" customHeight="1" x14ac:dyDescent="0.15">
      <c r="A113" s="914"/>
      <c r="B113" s="915"/>
      <c r="C113" s="752" t="s">
        <v>450</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170694</v>
      </c>
      <c r="AB113" s="919"/>
      <c r="AC113" s="919"/>
      <c r="AD113" s="919"/>
      <c r="AE113" s="920"/>
      <c r="AF113" s="921">
        <v>191830</v>
      </c>
      <c r="AG113" s="919"/>
      <c r="AH113" s="919"/>
      <c r="AI113" s="919"/>
      <c r="AJ113" s="920"/>
      <c r="AK113" s="921">
        <v>196979</v>
      </c>
      <c r="AL113" s="919"/>
      <c r="AM113" s="919"/>
      <c r="AN113" s="919"/>
      <c r="AO113" s="920"/>
      <c r="AP113" s="922">
        <v>6.2</v>
      </c>
      <c r="AQ113" s="923"/>
      <c r="AR113" s="923"/>
      <c r="AS113" s="923"/>
      <c r="AT113" s="924"/>
      <c r="AU113" s="932"/>
      <c r="AV113" s="933"/>
      <c r="AW113" s="933"/>
      <c r="AX113" s="933"/>
      <c r="AY113" s="933"/>
      <c r="AZ113" s="815" t="s">
        <v>451</v>
      </c>
      <c r="BA113" s="752"/>
      <c r="BB113" s="752"/>
      <c r="BC113" s="752"/>
      <c r="BD113" s="752"/>
      <c r="BE113" s="752"/>
      <c r="BF113" s="752"/>
      <c r="BG113" s="752"/>
      <c r="BH113" s="752"/>
      <c r="BI113" s="752"/>
      <c r="BJ113" s="752"/>
      <c r="BK113" s="752"/>
      <c r="BL113" s="752"/>
      <c r="BM113" s="752"/>
      <c r="BN113" s="752"/>
      <c r="BO113" s="752"/>
      <c r="BP113" s="753"/>
      <c r="BQ113" s="816">
        <v>323098</v>
      </c>
      <c r="BR113" s="817"/>
      <c r="BS113" s="817"/>
      <c r="BT113" s="817"/>
      <c r="BU113" s="817"/>
      <c r="BV113" s="817">
        <v>326051</v>
      </c>
      <c r="BW113" s="817"/>
      <c r="BX113" s="817"/>
      <c r="BY113" s="817"/>
      <c r="BZ113" s="817"/>
      <c r="CA113" s="817">
        <v>430222</v>
      </c>
      <c r="CB113" s="817"/>
      <c r="CC113" s="817"/>
      <c r="CD113" s="817"/>
      <c r="CE113" s="817"/>
      <c r="CF113" s="875">
        <v>13.6</v>
      </c>
      <c r="CG113" s="876"/>
      <c r="CH113" s="876"/>
      <c r="CI113" s="876"/>
      <c r="CJ113" s="876"/>
      <c r="CK113" s="927"/>
      <c r="CL113" s="821"/>
      <c r="CM113" s="815" t="s">
        <v>452</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129</v>
      </c>
      <c r="DH113" s="780"/>
      <c r="DI113" s="780"/>
      <c r="DJ113" s="780"/>
      <c r="DK113" s="781"/>
      <c r="DL113" s="782" t="s">
        <v>129</v>
      </c>
      <c r="DM113" s="780"/>
      <c r="DN113" s="780"/>
      <c r="DO113" s="780"/>
      <c r="DP113" s="781"/>
      <c r="DQ113" s="782" t="s">
        <v>129</v>
      </c>
      <c r="DR113" s="780"/>
      <c r="DS113" s="780"/>
      <c r="DT113" s="780"/>
      <c r="DU113" s="781"/>
      <c r="DV113" s="824" t="s">
        <v>129</v>
      </c>
      <c r="DW113" s="825"/>
      <c r="DX113" s="825"/>
      <c r="DY113" s="825"/>
      <c r="DZ113" s="826"/>
    </row>
    <row r="114" spans="1:130" s="230" customFormat="1" ht="26.25" customHeight="1" x14ac:dyDescent="0.15">
      <c r="A114" s="914"/>
      <c r="B114" s="915"/>
      <c r="C114" s="752" t="s">
        <v>453</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11218</v>
      </c>
      <c r="AB114" s="780"/>
      <c r="AC114" s="780"/>
      <c r="AD114" s="780"/>
      <c r="AE114" s="781"/>
      <c r="AF114" s="782">
        <v>16259</v>
      </c>
      <c r="AG114" s="780"/>
      <c r="AH114" s="780"/>
      <c r="AI114" s="780"/>
      <c r="AJ114" s="781"/>
      <c r="AK114" s="782">
        <v>22061</v>
      </c>
      <c r="AL114" s="780"/>
      <c r="AM114" s="780"/>
      <c r="AN114" s="780"/>
      <c r="AO114" s="781"/>
      <c r="AP114" s="824">
        <v>0.7</v>
      </c>
      <c r="AQ114" s="825"/>
      <c r="AR114" s="825"/>
      <c r="AS114" s="825"/>
      <c r="AT114" s="826"/>
      <c r="AU114" s="932"/>
      <c r="AV114" s="933"/>
      <c r="AW114" s="933"/>
      <c r="AX114" s="933"/>
      <c r="AY114" s="933"/>
      <c r="AZ114" s="815" t="s">
        <v>454</v>
      </c>
      <c r="BA114" s="752"/>
      <c r="BB114" s="752"/>
      <c r="BC114" s="752"/>
      <c r="BD114" s="752"/>
      <c r="BE114" s="752"/>
      <c r="BF114" s="752"/>
      <c r="BG114" s="752"/>
      <c r="BH114" s="752"/>
      <c r="BI114" s="752"/>
      <c r="BJ114" s="752"/>
      <c r="BK114" s="752"/>
      <c r="BL114" s="752"/>
      <c r="BM114" s="752"/>
      <c r="BN114" s="752"/>
      <c r="BO114" s="752"/>
      <c r="BP114" s="753"/>
      <c r="BQ114" s="816">
        <v>396272</v>
      </c>
      <c r="BR114" s="817"/>
      <c r="BS114" s="817"/>
      <c r="BT114" s="817"/>
      <c r="BU114" s="817"/>
      <c r="BV114" s="817">
        <v>394031</v>
      </c>
      <c r="BW114" s="817"/>
      <c r="BX114" s="817"/>
      <c r="BY114" s="817"/>
      <c r="BZ114" s="817"/>
      <c r="CA114" s="817">
        <v>402772</v>
      </c>
      <c r="CB114" s="817"/>
      <c r="CC114" s="817"/>
      <c r="CD114" s="817"/>
      <c r="CE114" s="817"/>
      <c r="CF114" s="875">
        <v>12.8</v>
      </c>
      <c r="CG114" s="876"/>
      <c r="CH114" s="876"/>
      <c r="CI114" s="876"/>
      <c r="CJ114" s="876"/>
      <c r="CK114" s="927"/>
      <c r="CL114" s="821"/>
      <c r="CM114" s="815" t="s">
        <v>455</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129</v>
      </c>
      <c r="DH114" s="780"/>
      <c r="DI114" s="780"/>
      <c r="DJ114" s="780"/>
      <c r="DK114" s="781"/>
      <c r="DL114" s="782" t="s">
        <v>129</v>
      </c>
      <c r="DM114" s="780"/>
      <c r="DN114" s="780"/>
      <c r="DO114" s="780"/>
      <c r="DP114" s="781"/>
      <c r="DQ114" s="782" t="s">
        <v>129</v>
      </c>
      <c r="DR114" s="780"/>
      <c r="DS114" s="780"/>
      <c r="DT114" s="780"/>
      <c r="DU114" s="781"/>
      <c r="DV114" s="824" t="s">
        <v>129</v>
      </c>
      <c r="DW114" s="825"/>
      <c r="DX114" s="825"/>
      <c r="DY114" s="825"/>
      <c r="DZ114" s="826"/>
    </row>
    <row r="115" spans="1:130" s="230" customFormat="1" ht="26.25" customHeight="1" x14ac:dyDescent="0.15">
      <c r="A115" s="914"/>
      <c r="B115" s="915"/>
      <c r="C115" s="752" t="s">
        <v>456</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66314</v>
      </c>
      <c r="AB115" s="919"/>
      <c r="AC115" s="919"/>
      <c r="AD115" s="919"/>
      <c r="AE115" s="920"/>
      <c r="AF115" s="921">
        <v>65498</v>
      </c>
      <c r="AG115" s="919"/>
      <c r="AH115" s="919"/>
      <c r="AI115" s="919"/>
      <c r="AJ115" s="920"/>
      <c r="AK115" s="921">
        <v>65500</v>
      </c>
      <c r="AL115" s="919"/>
      <c r="AM115" s="919"/>
      <c r="AN115" s="919"/>
      <c r="AO115" s="920"/>
      <c r="AP115" s="922">
        <v>2.1</v>
      </c>
      <c r="AQ115" s="923"/>
      <c r="AR115" s="923"/>
      <c r="AS115" s="923"/>
      <c r="AT115" s="924"/>
      <c r="AU115" s="932"/>
      <c r="AV115" s="933"/>
      <c r="AW115" s="933"/>
      <c r="AX115" s="933"/>
      <c r="AY115" s="933"/>
      <c r="AZ115" s="815" t="s">
        <v>457</v>
      </c>
      <c r="BA115" s="752"/>
      <c r="BB115" s="752"/>
      <c r="BC115" s="752"/>
      <c r="BD115" s="752"/>
      <c r="BE115" s="752"/>
      <c r="BF115" s="752"/>
      <c r="BG115" s="752"/>
      <c r="BH115" s="752"/>
      <c r="BI115" s="752"/>
      <c r="BJ115" s="752"/>
      <c r="BK115" s="752"/>
      <c r="BL115" s="752"/>
      <c r="BM115" s="752"/>
      <c r="BN115" s="752"/>
      <c r="BO115" s="752"/>
      <c r="BP115" s="753"/>
      <c r="BQ115" s="816" t="s">
        <v>129</v>
      </c>
      <c r="BR115" s="817"/>
      <c r="BS115" s="817"/>
      <c r="BT115" s="817"/>
      <c r="BU115" s="817"/>
      <c r="BV115" s="817" t="s">
        <v>129</v>
      </c>
      <c r="BW115" s="817"/>
      <c r="BX115" s="817"/>
      <c r="BY115" s="817"/>
      <c r="BZ115" s="817"/>
      <c r="CA115" s="817" t="s">
        <v>129</v>
      </c>
      <c r="CB115" s="817"/>
      <c r="CC115" s="817"/>
      <c r="CD115" s="817"/>
      <c r="CE115" s="817"/>
      <c r="CF115" s="875" t="s">
        <v>129</v>
      </c>
      <c r="CG115" s="876"/>
      <c r="CH115" s="876"/>
      <c r="CI115" s="876"/>
      <c r="CJ115" s="876"/>
      <c r="CK115" s="927"/>
      <c r="CL115" s="821"/>
      <c r="CM115" s="815" t="s">
        <v>458</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129</v>
      </c>
      <c r="DH115" s="780"/>
      <c r="DI115" s="780"/>
      <c r="DJ115" s="780"/>
      <c r="DK115" s="781"/>
      <c r="DL115" s="782" t="s">
        <v>129</v>
      </c>
      <c r="DM115" s="780"/>
      <c r="DN115" s="780"/>
      <c r="DO115" s="780"/>
      <c r="DP115" s="781"/>
      <c r="DQ115" s="782" t="s">
        <v>129</v>
      </c>
      <c r="DR115" s="780"/>
      <c r="DS115" s="780"/>
      <c r="DT115" s="780"/>
      <c r="DU115" s="781"/>
      <c r="DV115" s="824" t="s">
        <v>129</v>
      </c>
      <c r="DW115" s="825"/>
      <c r="DX115" s="825"/>
      <c r="DY115" s="825"/>
      <c r="DZ115" s="826"/>
    </row>
    <row r="116" spans="1:130" s="230" customFormat="1" ht="26.25" customHeight="1" x14ac:dyDescent="0.15">
      <c r="A116" s="916"/>
      <c r="B116" s="917"/>
      <c r="C116" s="839" t="s">
        <v>459</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129</v>
      </c>
      <c r="AB116" s="780"/>
      <c r="AC116" s="780"/>
      <c r="AD116" s="780"/>
      <c r="AE116" s="781"/>
      <c r="AF116" s="782" t="s">
        <v>129</v>
      </c>
      <c r="AG116" s="780"/>
      <c r="AH116" s="780"/>
      <c r="AI116" s="780"/>
      <c r="AJ116" s="781"/>
      <c r="AK116" s="782" t="s">
        <v>129</v>
      </c>
      <c r="AL116" s="780"/>
      <c r="AM116" s="780"/>
      <c r="AN116" s="780"/>
      <c r="AO116" s="781"/>
      <c r="AP116" s="824" t="s">
        <v>129</v>
      </c>
      <c r="AQ116" s="825"/>
      <c r="AR116" s="825"/>
      <c r="AS116" s="825"/>
      <c r="AT116" s="826"/>
      <c r="AU116" s="932"/>
      <c r="AV116" s="933"/>
      <c r="AW116" s="933"/>
      <c r="AX116" s="933"/>
      <c r="AY116" s="933"/>
      <c r="AZ116" s="909" t="s">
        <v>460</v>
      </c>
      <c r="BA116" s="910"/>
      <c r="BB116" s="910"/>
      <c r="BC116" s="910"/>
      <c r="BD116" s="910"/>
      <c r="BE116" s="910"/>
      <c r="BF116" s="910"/>
      <c r="BG116" s="910"/>
      <c r="BH116" s="910"/>
      <c r="BI116" s="910"/>
      <c r="BJ116" s="910"/>
      <c r="BK116" s="910"/>
      <c r="BL116" s="910"/>
      <c r="BM116" s="910"/>
      <c r="BN116" s="910"/>
      <c r="BO116" s="910"/>
      <c r="BP116" s="911"/>
      <c r="BQ116" s="816" t="s">
        <v>129</v>
      </c>
      <c r="BR116" s="817"/>
      <c r="BS116" s="817"/>
      <c r="BT116" s="817"/>
      <c r="BU116" s="817"/>
      <c r="BV116" s="817" t="s">
        <v>129</v>
      </c>
      <c r="BW116" s="817"/>
      <c r="BX116" s="817"/>
      <c r="BY116" s="817"/>
      <c r="BZ116" s="817"/>
      <c r="CA116" s="817" t="s">
        <v>129</v>
      </c>
      <c r="CB116" s="817"/>
      <c r="CC116" s="817"/>
      <c r="CD116" s="817"/>
      <c r="CE116" s="817"/>
      <c r="CF116" s="875" t="s">
        <v>129</v>
      </c>
      <c r="CG116" s="876"/>
      <c r="CH116" s="876"/>
      <c r="CI116" s="876"/>
      <c r="CJ116" s="876"/>
      <c r="CK116" s="927"/>
      <c r="CL116" s="821"/>
      <c r="CM116" s="815" t="s">
        <v>461</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v>31135</v>
      </c>
      <c r="DH116" s="780"/>
      <c r="DI116" s="780"/>
      <c r="DJ116" s="780"/>
      <c r="DK116" s="781"/>
      <c r="DL116" s="782">
        <v>24908</v>
      </c>
      <c r="DM116" s="780"/>
      <c r="DN116" s="780"/>
      <c r="DO116" s="780"/>
      <c r="DP116" s="781"/>
      <c r="DQ116" s="782">
        <v>18681</v>
      </c>
      <c r="DR116" s="780"/>
      <c r="DS116" s="780"/>
      <c r="DT116" s="780"/>
      <c r="DU116" s="781"/>
      <c r="DV116" s="824">
        <v>0.6</v>
      </c>
      <c r="DW116" s="825"/>
      <c r="DX116" s="825"/>
      <c r="DY116" s="825"/>
      <c r="DZ116" s="826"/>
    </row>
    <row r="117" spans="1:130" s="230" customFormat="1" ht="26.25" customHeight="1" x14ac:dyDescent="0.15">
      <c r="A117" s="895" t="s">
        <v>188</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462</v>
      </c>
      <c r="Z117" s="897"/>
      <c r="AA117" s="902">
        <v>654238</v>
      </c>
      <c r="AB117" s="903"/>
      <c r="AC117" s="903"/>
      <c r="AD117" s="903"/>
      <c r="AE117" s="904"/>
      <c r="AF117" s="905">
        <v>705282</v>
      </c>
      <c r="AG117" s="903"/>
      <c r="AH117" s="903"/>
      <c r="AI117" s="903"/>
      <c r="AJ117" s="904"/>
      <c r="AK117" s="905">
        <v>746484</v>
      </c>
      <c r="AL117" s="903"/>
      <c r="AM117" s="903"/>
      <c r="AN117" s="903"/>
      <c r="AO117" s="904"/>
      <c r="AP117" s="906"/>
      <c r="AQ117" s="907"/>
      <c r="AR117" s="907"/>
      <c r="AS117" s="907"/>
      <c r="AT117" s="908"/>
      <c r="AU117" s="932"/>
      <c r="AV117" s="933"/>
      <c r="AW117" s="933"/>
      <c r="AX117" s="933"/>
      <c r="AY117" s="933"/>
      <c r="AZ117" s="863" t="s">
        <v>463</v>
      </c>
      <c r="BA117" s="864"/>
      <c r="BB117" s="864"/>
      <c r="BC117" s="864"/>
      <c r="BD117" s="864"/>
      <c r="BE117" s="864"/>
      <c r="BF117" s="864"/>
      <c r="BG117" s="864"/>
      <c r="BH117" s="864"/>
      <c r="BI117" s="864"/>
      <c r="BJ117" s="864"/>
      <c r="BK117" s="864"/>
      <c r="BL117" s="864"/>
      <c r="BM117" s="864"/>
      <c r="BN117" s="864"/>
      <c r="BO117" s="864"/>
      <c r="BP117" s="865"/>
      <c r="BQ117" s="816" t="s">
        <v>129</v>
      </c>
      <c r="BR117" s="817"/>
      <c r="BS117" s="817"/>
      <c r="BT117" s="817"/>
      <c r="BU117" s="817"/>
      <c r="BV117" s="817" t="s">
        <v>129</v>
      </c>
      <c r="BW117" s="817"/>
      <c r="BX117" s="817"/>
      <c r="BY117" s="817"/>
      <c r="BZ117" s="817"/>
      <c r="CA117" s="817" t="s">
        <v>129</v>
      </c>
      <c r="CB117" s="817"/>
      <c r="CC117" s="817"/>
      <c r="CD117" s="817"/>
      <c r="CE117" s="817"/>
      <c r="CF117" s="875" t="s">
        <v>129</v>
      </c>
      <c r="CG117" s="876"/>
      <c r="CH117" s="876"/>
      <c r="CI117" s="876"/>
      <c r="CJ117" s="876"/>
      <c r="CK117" s="927"/>
      <c r="CL117" s="821"/>
      <c r="CM117" s="815" t="s">
        <v>464</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129</v>
      </c>
      <c r="DH117" s="780"/>
      <c r="DI117" s="780"/>
      <c r="DJ117" s="780"/>
      <c r="DK117" s="781"/>
      <c r="DL117" s="782" t="s">
        <v>129</v>
      </c>
      <c r="DM117" s="780"/>
      <c r="DN117" s="780"/>
      <c r="DO117" s="780"/>
      <c r="DP117" s="781"/>
      <c r="DQ117" s="782" t="s">
        <v>129</v>
      </c>
      <c r="DR117" s="780"/>
      <c r="DS117" s="780"/>
      <c r="DT117" s="780"/>
      <c r="DU117" s="781"/>
      <c r="DV117" s="824" t="s">
        <v>129</v>
      </c>
      <c r="DW117" s="825"/>
      <c r="DX117" s="825"/>
      <c r="DY117" s="825"/>
      <c r="DZ117" s="826"/>
    </row>
    <row r="118" spans="1:130" s="230" customFormat="1" ht="26.25" customHeight="1" x14ac:dyDescent="0.15">
      <c r="A118" s="895" t="s">
        <v>438</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435</v>
      </c>
      <c r="AB118" s="896"/>
      <c r="AC118" s="896"/>
      <c r="AD118" s="896"/>
      <c r="AE118" s="897"/>
      <c r="AF118" s="898" t="s">
        <v>436</v>
      </c>
      <c r="AG118" s="896"/>
      <c r="AH118" s="896"/>
      <c r="AI118" s="896"/>
      <c r="AJ118" s="897"/>
      <c r="AK118" s="898" t="s">
        <v>312</v>
      </c>
      <c r="AL118" s="896"/>
      <c r="AM118" s="896"/>
      <c r="AN118" s="896"/>
      <c r="AO118" s="897"/>
      <c r="AP118" s="899" t="s">
        <v>437</v>
      </c>
      <c r="AQ118" s="900"/>
      <c r="AR118" s="900"/>
      <c r="AS118" s="900"/>
      <c r="AT118" s="901"/>
      <c r="AU118" s="932"/>
      <c r="AV118" s="933"/>
      <c r="AW118" s="933"/>
      <c r="AX118" s="933"/>
      <c r="AY118" s="933"/>
      <c r="AZ118" s="838" t="s">
        <v>465</v>
      </c>
      <c r="BA118" s="839"/>
      <c r="BB118" s="839"/>
      <c r="BC118" s="839"/>
      <c r="BD118" s="839"/>
      <c r="BE118" s="839"/>
      <c r="BF118" s="839"/>
      <c r="BG118" s="839"/>
      <c r="BH118" s="839"/>
      <c r="BI118" s="839"/>
      <c r="BJ118" s="839"/>
      <c r="BK118" s="839"/>
      <c r="BL118" s="839"/>
      <c r="BM118" s="839"/>
      <c r="BN118" s="839"/>
      <c r="BO118" s="839"/>
      <c r="BP118" s="840"/>
      <c r="BQ118" s="879" t="s">
        <v>129</v>
      </c>
      <c r="BR118" s="845"/>
      <c r="BS118" s="845"/>
      <c r="BT118" s="845"/>
      <c r="BU118" s="845"/>
      <c r="BV118" s="845" t="s">
        <v>129</v>
      </c>
      <c r="BW118" s="845"/>
      <c r="BX118" s="845"/>
      <c r="BY118" s="845"/>
      <c r="BZ118" s="845"/>
      <c r="CA118" s="845" t="s">
        <v>129</v>
      </c>
      <c r="CB118" s="845"/>
      <c r="CC118" s="845"/>
      <c r="CD118" s="845"/>
      <c r="CE118" s="845"/>
      <c r="CF118" s="875" t="s">
        <v>129</v>
      </c>
      <c r="CG118" s="876"/>
      <c r="CH118" s="876"/>
      <c r="CI118" s="876"/>
      <c r="CJ118" s="876"/>
      <c r="CK118" s="927"/>
      <c r="CL118" s="821"/>
      <c r="CM118" s="815" t="s">
        <v>466</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129</v>
      </c>
      <c r="DH118" s="780"/>
      <c r="DI118" s="780"/>
      <c r="DJ118" s="780"/>
      <c r="DK118" s="781"/>
      <c r="DL118" s="782" t="s">
        <v>129</v>
      </c>
      <c r="DM118" s="780"/>
      <c r="DN118" s="780"/>
      <c r="DO118" s="780"/>
      <c r="DP118" s="781"/>
      <c r="DQ118" s="782" t="s">
        <v>129</v>
      </c>
      <c r="DR118" s="780"/>
      <c r="DS118" s="780"/>
      <c r="DT118" s="780"/>
      <c r="DU118" s="781"/>
      <c r="DV118" s="824" t="s">
        <v>129</v>
      </c>
      <c r="DW118" s="825"/>
      <c r="DX118" s="825"/>
      <c r="DY118" s="825"/>
      <c r="DZ118" s="826"/>
    </row>
    <row r="119" spans="1:130" s="230" customFormat="1" ht="26.25" customHeight="1" x14ac:dyDescent="0.15">
      <c r="A119" s="818" t="s">
        <v>441</v>
      </c>
      <c r="B119" s="819"/>
      <c r="C119" s="860" t="s">
        <v>442</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129</v>
      </c>
      <c r="AB119" s="889"/>
      <c r="AC119" s="889"/>
      <c r="AD119" s="889"/>
      <c r="AE119" s="890"/>
      <c r="AF119" s="891" t="s">
        <v>129</v>
      </c>
      <c r="AG119" s="889"/>
      <c r="AH119" s="889"/>
      <c r="AI119" s="889"/>
      <c r="AJ119" s="890"/>
      <c r="AK119" s="891" t="s">
        <v>129</v>
      </c>
      <c r="AL119" s="889"/>
      <c r="AM119" s="889"/>
      <c r="AN119" s="889"/>
      <c r="AO119" s="890"/>
      <c r="AP119" s="892" t="s">
        <v>129</v>
      </c>
      <c r="AQ119" s="893"/>
      <c r="AR119" s="893"/>
      <c r="AS119" s="893"/>
      <c r="AT119" s="894"/>
      <c r="AU119" s="934"/>
      <c r="AV119" s="935"/>
      <c r="AW119" s="935"/>
      <c r="AX119" s="935"/>
      <c r="AY119" s="935"/>
      <c r="AZ119" s="251" t="s">
        <v>188</v>
      </c>
      <c r="BA119" s="251"/>
      <c r="BB119" s="251"/>
      <c r="BC119" s="251"/>
      <c r="BD119" s="251"/>
      <c r="BE119" s="251"/>
      <c r="BF119" s="251"/>
      <c r="BG119" s="251"/>
      <c r="BH119" s="251"/>
      <c r="BI119" s="251"/>
      <c r="BJ119" s="251"/>
      <c r="BK119" s="251"/>
      <c r="BL119" s="251"/>
      <c r="BM119" s="251"/>
      <c r="BN119" s="251"/>
      <c r="BO119" s="877" t="s">
        <v>467</v>
      </c>
      <c r="BP119" s="878"/>
      <c r="BQ119" s="879">
        <v>9713922</v>
      </c>
      <c r="BR119" s="845"/>
      <c r="BS119" s="845"/>
      <c r="BT119" s="845"/>
      <c r="BU119" s="845"/>
      <c r="BV119" s="845">
        <v>10372751</v>
      </c>
      <c r="BW119" s="845"/>
      <c r="BX119" s="845"/>
      <c r="BY119" s="845"/>
      <c r="BZ119" s="845"/>
      <c r="CA119" s="845">
        <v>10840205</v>
      </c>
      <c r="CB119" s="845"/>
      <c r="CC119" s="845"/>
      <c r="CD119" s="845"/>
      <c r="CE119" s="845"/>
      <c r="CF119" s="748"/>
      <c r="CG119" s="749"/>
      <c r="CH119" s="749"/>
      <c r="CI119" s="749"/>
      <c r="CJ119" s="834"/>
      <c r="CK119" s="928"/>
      <c r="CL119" s="823"/>
      <c r="CM119" s="838" t="s">
        <v>468</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129</v>
      </c>
      <c r="DH119" s="764"/>
      <c r="DI119" s="764"/>
      <c r="DJ119" s="764"/>
      <c r="DK119" s="765"/>
      <c r="DL119" s="766" t="s">
        <v>129</v>
      </c>
      <c r="DM119" s="764"/>
      <c r="DN119" s="764"/>
      <c r="DO119" s="764"/>
      <c r="DP119" s="765"/>
      <c r="DQ119" s="766">
        <v>357252</v>
      </c>
      <c r="DR119" s="764"/>
      <c r="DS119" s="764"/>
      <c r="DT119" s="764"/>
      <c r="DU119" s="765"/>
      <c r="DV119" s="848">
        <v>11.3</v>
      </c>
      <c r="DW119" s="849"/>
      <c r="DX119" s="849"/>
      <c r="DY119" s="849"/>
      <c r="DZ119" s="850"/>
    </row>
    <row r="120" spans="1:130" s="230" customFormat="1" ht="26.25" customHeight="1" x14ac:dyDescent="0.15">
      <c r="A120" s="820"/>
      <c r="B120" s="821"/>
      <c r="C120" s="815" t="s">
        <v>445</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129</v>
      </c>
      <c r="AB120" s="780"/>
      <c r="AC120" s="780"/>
      <c r="AD120" s="780"/>
      <c r="AE120" s="781"/>
      <c r="AF120" s="782" t="s">
        <v>129</v>
      </c>
      <c r="AG120" s="780"/>
      <c r="AH120" s="780"/>
      <c r="AI120" s="780"/>
      <c r="AJ120" s="781"/>
      <c r="AK120" s="782" t="s">
        <v>129</v>
      </c>
      <c r="AL120" s="780"/>
      <c r="AM120" s="780"/>
      <c r="AN120" s="780"/>
      <c r="AO120" s="781"/>
      <c r="AP120" s="824" t="s">
        <v>129</v>
      </c>
      <c r="AQ120" s="825"/>
      <c r="AR120" s="825"/>
      <c r="AS120" s="825"/>
      <c r="AT120" s="826"/>
      <c r="AU120" s="880" t="s">
        <v>469</v>
      </c>
      <c r="AV120" s="881"/>
      <c r="AW120" s="881"/>
      <c r="AX120" s="881"/>
      <c r="AY120" s="882"/>
      <c r="AZ120" s="860" t="s">
        <v>470</v>
      </c>
      <c r="BA120" s="808"/>
      <c r="BB120" s="808"/>
      <c r="BC120" s="808"/>
      <c r="BD120" s="808"/>
      <c r="BE120" s="808"/>
      <c r="BF120" s="808"/>
      <c r="BG120" s="808"/>
      <c r="BH120" s="808"/>
      <c r="BI120" s="808"/>
      <c r="BJ120" s="808"/>
      <c r="BK120" s="808"/>
      <c r="BL120" s="808"/>
      <c r="BM120" s="808"/>
      <c r="BN120" s="808"/>
      <c r="BO120" s="808"/>
      <c r="BP120" s="809"/>
      <c r="BQ120" s="861">
        <v>3220691</v>
      </c>
      <c r="BR120" s="842"/>
      <c r="BS120" s="842"/>
      <c r="BT120" s="842"/>
      <c r="BU120" s="842"/>
      <c r="BV120" s="842">
        <v>3290123</v>
      </c>
      <c r="BW120" s="842"/>
      <c r="BX120" s="842"/>
      <c r="BY120" s="842"/>
      <c r="BZ120" s="842"/>
      <c r="CA120" s="842">
        <v>2904987</v>
      </c>
      <c r="CB120" s="842"/>
      <c r="CC120" s="842"/>
      <c r="CD120" s="842"/>
      <c r="CE120" s="842"/>
      <c r="CF120" s="866">
        <v>92.2</v>
      </c>
      <c r="CG120" s="867"/>
      <c r="CH120" s="867"/>
      <c r="CI120" s="867"/>
      <c r="CJ120" s="867"/>
      <c r="CK120" s="868" t="s">
        <v>471</v>
      </c>
      <c r="CL120" s="852"/>
      <c r="CM120" s="852"/>
      <c r="CN120" s="852"/>
      <c r="CO120" s="853"/>
      <c r="CP120" s="872" t="s">
        <v>414</v>
      </c>
      <c r="CQ120" s="873"/>
      <c r="CR120" s="873"/>
      <c r="CS120" s="873"/>
      <c r="CT120" s="873"/>
      <c r="CU120" s="873"/>
      <c r="CV120" s="873"/>
      <c r="CW120" s="873"/>
      <c r="CX120" s="873"/>
      <c r="CY120" s="873"/>
      <c r="CZ120" s="873"/>
      <c r="DA120" s="873"/>
      <c r="DB120" s="873"/>
      <c r="DC120" s="873"/>
      <c r="DD120" s="873"/>
      <c r="DE120" s="873"/>
      <c r="DF120" s="874"/>
      <c r="DG120" s="861">
        <v>2403046</v>
      </c>
      <c r="DH120" s="842"/>
      <c r="DI120" s="842"/>
      <c r="DJ120" s="842"/>
      <c r="DK120" s="842"/>
      <c r="DL120" s="842">
        <v>2522707</v>
      </c>
      <c r="DM120" s="842"/>
      <c r="DN120" s="842"/>
      <c r="DO120" s="842"/>
      <c r="DP120" s="842"/>
      <c r="DQ120" s="842">
        <v>2597729</v>
      </c>
      <c r="DR120" s="842"/>
      <c r="DS120" s="842"/>
      <c r="DT120" s="842"/>
      <c r="DU120" s="842"/>
      <c r="DV120" s="843">
        <v>82.4</v>
      </c>
      <c r="DW120" s="843"/>
      <c r="DX120" s="843"/>
      <c r="DY120" s="843"/>
      <c r="DZ120" s="844"/>
    </row>
    <row r="121" spans="1:130" s="230" customFormat="1" ht="26.25" customHeight="1" x14ac:dyDescent="0.15">
      <c r="A121" s="820"/>
      <c r="B121" s="821"/>
      <c r="C121" s="863" t="s">
        <v>472</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v>59594</v>
      </c>
      <c r="AB121" s="780"/>
      <c r="AC121" s="780"/>
      <c r="AD121" s="780"/>
      <c r="AE121" s="781"/>
      <c r="AF121" s="782">
        <v>58865</v>
      </c>
      <c r="AG121" s="780"/>
      <c r="AH121" s="780"/>
      <c r="AI121" s="780"/>
      <c r="AJ121" s="781"/>
      <c r="AK121" s="782">
        <v>58136</v>
      </c>
      <c r="AL121" s="780"/>
      <c r="AM121" s="780"/>
      <c r="AN121" s="780"/>
      <c r="AO121" s="781"/>
      <c r="AP121" s="824">
        <v>1.8</v>
      </c>
      <c r="AQ121" s="825"/>
      <c r="AR121" s="825"/>
      <c r="AS121" s="825"/>
      <c r="AT121" s="826"/>
      <c r="AU121" s="883"/>
      <c r="AV121" s="884"/>
      <c r="AW121" s="884"/>
      <c r="AX121" s="884"/>
      <c r="AY121" s="885"/>
      <c r="AZ121" s="815" t="s">
        <v>473</v>
      </c>
      <c r="BA121" s="752"/>
      <c r="BB121" s="752"/>
      <c r="BC121" s="752"/>
      <c r="BD121" s="752"/>
      <c r="BE121" s="752"/>
      <c r="BF121" s="752"/>
      <c r="BG121" s="752"/>
      <c r="BH121" s="752"/>
      <c r="BI121" s="752"/>
      <c r="BJ121" s="752"/>
      <c r="BK121" s="752"/>
      <c r="BL121" s="752"/>
      <c r="BM121" s="752"/>
      <c r="BN121" s="752"/>
      <c r="BO121" s="752"/>
      <c r="BP121" s="753"/>
      <c r="BQ121" s="816">
        <v>42864</v>
      </c>
      <c r="BR121" s="817"/>
      <c r="BS121" s="817"/>
      <c r="BT121" s="817"/>
      <c r="BU121" s="817"/>
      <c r="BV121" s="817">
        <v>39156</v>
      </c>
      <c r="BW121" s="817"/>
      <c r="BX121" s="817"/>
      <c r="BY121" s="817"/>
      <c r="BZ121" s="817"/>
      <c r="CA121" s="817">
        <v>103352</v>
      </c>
      <c r="CB121" s="817"/>
      <c r="CC121" s="817"/>
      <c r="CD121" s="817"/>
      <c r="CE121" s="817"/>
      <c r="CF121" s="875">
        <v>3.3</v>
      </c>
      <c r="CG121" s="876"/>
      <c r="CH121" s="876"/>
      <c r="CI121" s="876"/>
      <c r="CJ121" s="876"/>
      <c r="CK121" s="869"/>
      <c r="CL121" s="855"/>
      <c r="CM121" s="855"/>
      <c r="CN121" s="855"/>
      <c r="CO121" s="856"/>
      <c r="CP121" s="835" t="s">
        <v>416</v>
      </c>
      <c r="CQ121" s="836"/>
      <c r="CR121" s="836"/>
      <c r="CS121" s="836"/>
      <c r="CT121" s="836"/>
      <c r="CU121" s="836"/>
      <c r="CV121" s="836"/>
      <c r="CW121" s="836"/>
      <c r="CX121" s="836"/>
      <c r="CY121" s="836"/>
      <c r="CZ121" s="836"/>
      <c r="DA121" s="836"/>
      <c r="DB121" s="836"/>
      <c r="DC121" s="836"/>
      <c r="DD121" s="836"/>
      <c r="DE121" s="836"/>
      <c r="DF121" s="837"/>
      <c r="DG121" s="816">
        <v>340092</v>
      </c>
      <c r="DH121" s="817"/>
      <c r="DI121" s="817"/>
      <c r="DJ121" s="817"/>
      <c r="DK121" s="817"/>
      <c r="DL121" s="817">
        <v>367622</v>
      </c>
      <c r="DM121" s="817"/>
      <c r="DN121" s="817"/>
      <c r="DO121" s="817"/>
      <c r="DP121" s="817"/>
      <c r="DQ121" s="817">
        <v>235545</v>
      </c>
      <c r="DR121" s="817"/>
      <c r="DS121" s="817"/>
      <c r="DT121" s="817"/>
      <c r="DU121" s="817"/>
      <c r="DV121" s="794">
        <v>7.5</v>
      </c>
      <c r="DW121" s="794"/>
      <c r="DX121" s="794"/>
      <c r="DY121" s="794"/>
      <c r="DZ121" s="795"/>
    </row>
    <row r="122" spans="1:130" s="230" customFormat="1" ht="26.25" customHeight="1" x14ac:dyDescent="0.15">
      <c r="A122" s="820"/>
      <c r="B122" s="821"/>
      <c r="C122" s="815" t="s">
        <v>455</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129</v>
      </c>
      <c r="AB122" s="780"/>
      <c r="AC122" s="780"/>
      <c r="AD122" s="780"/>
      <c r="AE122" s="781"/>
      <c r="AF122" s="782" t="s">
        <v>129</v>
      </c>
      <c r="AG122" s="780"/>
      <c r="AH122" s="780"/>
      <c r="AI122" s="780"/>
      <c r="AJ122" s="781"/>
      <c r="AK122" s="782" t="s">
        <v>129</v>
      </c>
      <c r="AL122" s="780"/>
      <c r="AM122" s="780"/>
      <c r="AN122" s="780"/>
      <c r="AO122" s="781"/>
      <c r="AP122" s="824" t="s">
        <v>129</v>
      </c>
      <c r="AQ122" s="825"/>
      <c r="AR122" s="825"/>
      <c r="AS122" s="825"/>
      <c r="AT122" s="826"/>
      <c r="AU122" s="883"/>
      <c r="AV122" s="884"/>
      <c r="AW122" s="884"/>
      <c r="AX122" s="884"/>
      <c r="AY122" s="885"/>
      <c r="AZ122" s="838" t="s">
        <v>474</v>
      </c>
      <c r="BA122" s="839"/>
      <c r="BB122" s="839"/>
      <c r="BC122" s="839"/>
      <c r="BD122" s="839"/>
      <c r="BE122" s="839"/>
      <c r="BF122" s="839"/>
      <c r="BG122" s="839"/>
      <c r="BH122" s="839"/>
      <c r="BI122" s="839"/>
      <c r="BJ122" s="839"/>
      <c r="BK122" s="839"/>
      <c r="BL122" s="839"/>
      <c r="BM122" s="839"/>
      <c r="BN122" s="839"/>
      <c r="BO122" s="839"/>
      <c r="BP122" s="840"/>
      <c r="BQ122" s="879">
        <v>5559436</v>
      </c>
      <c r="BR122" s="845"/>
      <c r="BS122" s="845"/>
      <c r="BT122" s="845"/>
      <c r="BU122" s="845"/>
      <c r="BV122" s="845">
        <v>5745051</v>
      </c>
      <c r="BW122" s="845"/>
      <c r="BX122" s="845"/>
      <c r="BY122" s="845"/>
      <c r="BZ122" s="845"/>
      <c r="CA122" s="845">
        <v>5657490</v>
      </c>
      <c r="CB122" s="845"/>
      <c r="CC122" s="845"/>
      <c r="CD122" s="845"/>
      <c r="CE122" s="845"/>
      <c r="CF122" s="846">
        <v>179.5</v>
      </c>
      <c r="CG122" s="847"/>
      <c r="CH122" s="847"/>
      <c r="CI122" s="847"/>
      <c r="CJ122" s="847"/>
      <c r="CK122" s="869"/>
      <c r="CL122" s="855"/>
      <c r="CM122" s="855"/>
      <c r="CN122" s="855"/>
      <c r="CO122" s="856"/>
      <c r="CP122" s="835" t="s">
        <v>410</v>
      </c>
      <c r="CQ122" s="836"/>
      <c r="CR122" s="836"/>
      <c r="CS122" s="836"/>
      <c r="CT122" s="836"/>
      <c r="CU122" s="836"/>
      <c r="CV122" s="836"/>
      <c r="CW122" s="836"/>
      <c r="CX122" s="836"/>
      <c r="CY122" s="836"/>
      <c r="CZ122" s="836"/>
      <c r="DA122" s="836"/>
      <c r="DB122" s="836"/>
      <c r="DC122" s="836"/>
      <c r="DD122" s="836"/>
      <c r="DE122" s="836"/>
      <c r="DF122" s="837"/>
      <c r="DG122" s="816" t="s">
        <v>129</v>
      </c>
      <c r="DH122" s="817"/>
      <c r="DI122" s="817"/>
      <c r="DJ122" s="817"/>
      <c r="DK122" s="817"/>
      <c r="DL122" s="817" t="s">
        <v>129</v>
      </c>
      <c r="DM122" s="817"/>
      <c r="DN122" s="817"/>
      <c r="DO122" s="817"/>
      <c r="DP122" s="817"/>
      <c r="DQ122" s="817" t="s">
        <v>129</v>
      </c>
      <c r="DR122" s="817"/>
      <c r="DS122" s="817"/>
      <c r="DT122" s="817"/>
      <c r="DU122" s="817"/>
      <c r="DV122" s="794" t="s">
        <v>129</v>
      </c>
      <c r="DW122" s="794"/>
      <c r="DX122" s="794"/>
      <c r="DY122" s="794"/>
      <c r="DZ122" s="795"/>
    </row>
    <row r="123" spans="1:130" s="230" customFormat="1" ht="26.25" customHeight="1" x14ac:dyDescent="0.15">
      <c r="A123" s="820"/>
      <c r="B123" s="821"/>
      <c r="C123" s="815" t="s">
        <v>461</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v>6707</v>
      </c>
      <c r="AB123" s="780"/>
      <c r="AC123" s="780"/>
      <c r="AD123" s="780"/>
      <c r="AE123" s="781"/>
      <c r="AF123" s="782">
        <v>6619</v>
      </c>
      <c r="AG123" s="780"/>
      <c r="AH123" s="780"/>
      <c r="AI123" s="780"/>
      <c r="AJ123" s="781"/>
      <c r="AK123" s="782">
        <v>6532</v>
      </c>
      <c r="AL123" s="780"/>
      <c r="AM123" s="780"/>
      <c r="AN123" s="780"/>
      <c r="AO123" s="781"/>
      <c r="AP123" s="824">
        <v>0.2</v>
      </c>
      <c r="AQ123" s="825"/>
      <c r="AR123" s="825"/>
      <c r="AS123" s="825"/>
      <c r="AT123" s="826"/>
      <c r="AU123" s="886"/>
      <c r="AV123" s="887"/>
      <c r="AW123" s="887"/>
      <c r="AX123" s="887"/>
      <c r="AY123" s="887"/>
      <c r="AZ123" s="251" t="s">
        <v>188</v>
      </c>
      <c r="BA123" s="251"/>
      <c r="BB123" s="251"/>
      <c r="BC123" s="251"/>
      <c r="BD123" s="251"/>
      <c r="BE123" s="251"/>
      <c r="BF123" s="251"/>
      <c r="BG123" s="251"/>
      <c r="BH123" s="251"/>
      <c r="BI123" s="251"/>
      <c r="BJ123" s="251"/>
      <c r="BK123" s="251"/>
      <c r="BL123" s="251"/>
      <c r="BM123" s="251"/>
      <c r="BN123" s="251"/>
      <c r="BO123" s="877" t="s">
        <v>475</v>
      </c>
      <c r="BP123" s="878"/>
      <c r="BQ123" s="832">
        <v>8822991</v>
      </c>
      <c r="BR123" s="833"/>
      <c r="BS123" s="833"/>
      <c r="BT123" s="833"/>
      <c r="BU123" s="833"/>
      <c r="BV123" s="833">
        <v>9074330</v>
      </c>
      <c r="BW123" s="833"/>
      <c r="BX123" s="833"/>
      <c r="BY123" s="833"/>
      <c r="BZ123" s="833"/>
      <c r="CA123" s="833">
        <v>8665829</v>
      </c>
      <c r="CB123" s="833"/>
      <c r="CC123" s="833"/>
      <c r="CD123" s="833"/>
      <c r="CE123" s="833"/>
      <c r="CF123" s="748"/>
      <c r="CG123" s="749"/>
      <c r="CH123" s="749"/>
      <c r="CI123" s="749"/>
      <c r="CJ123" s="834"/>
      <c r="CK123" s="869"/>
      <c r="CL123" s="855"/>
      <c r="CM123" s="855"/>
      <c r="CN123" s="855"/>
      <c r="CO123" s="856"/>
      <c r="CP123" s="835" t="s">
        <v>411</v>
      </c>
      <c r="CQ123" s="836"/>
      <c r="CR123" s="836"/>
      <c r="CS123" s="836"/>
      <c r="CT123" s="836"/>
      <c r="CU123" s="836"/>
      <c r="CV123" s="836"/>
      <c r="CW123" s="836"/>
      <c r="CX123" s="836"/>
      <c r="CY123" s="836"/>
      <c r="CZ123" s="836"/>
      <c r="DA123" s="836"/>
      <c r="DB123" s="836"/>
      <c r="DC123" s="836"/>
      <c r="DD123" s="836"/>
      <c r="DE123" s="836"/>
      <c r="DF123" s="837"/>
      <c r="DG123" s="779" t="s">
        <v>129</v>
      </c>
      <c r="DH123" s="780"/>
      <c r="DI123" s="780"/>
      <c r="DJ123" s="780"/>
      <c r="DK123" s="781"/>
      <c r="DL123" s="782" t="s">
        <v>129</v>
      </c>
      <c r="DM123" s="780"/>
      <c r="DN123" s="780"/>
      <c r="DO123" s="780"/>
      <c r="DP123" s="781"/>
      <c r="DQ123" s="782" t="s">
        <v>129</v>
      </c>
      <c r="DR123" s="780"/>
      <c r="DS123" s="780"/>
      <c r="DT123" s="780"/>
      <c r="DU123" s="781"/>
      <c r="DV123" s="824" t="s">
        <v>129</v>
      </c>
      <c r="DW123" s="825"/>
      <c r="DX123" s="825"/>
      <c r="DY123" s="825"/>
      <c r="DZ123" s="826"/>
    </row>
    <row r="124" spans="1:130" s="230" customFormat="1" ht="26.25" customHeight="1" thickBot="1" x14ac:dyDescent="0.2">
      <c r="A124" s="820"/>
      <c r="B124" s="821"/>
      <c r="C124" s="815" t="s">
        <v>464</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129</v>
      </c>
      <c r="AB124" s="780"/>
      <c r="AC124" s="780"/>
      <c r="AD124" s="780"/>
      <c r="AE124" s="781"/>
      <c r="AF124" s="782" t="s">
        <v>129</v>
      </c>
      <c r="AG124" s="780"/>
      <c r="AH124" s="780"/>
      <c r="AI124" s="780"/>
      <c r="AJ124" s="781"/>
      <c r="AK124" s="782" t="s">
        <v>129</v>
      </c>
      <c r="AL124" s="780"/>
      <c r="AM124" s="780"/>
      <c r="AN124" s="780"/>
      <c r="AO124" s="781"/>
      <c r="AP124" s="824" t="s">
        <v>129</v>
      </c>
      <c r="AQ124" s="825"/>
      <c r="AR124" s="825"/>
      <c r="AS124" s="825"/>
      <c r="AT124" s="826"/>
      <c r="AU124" s="827" t="s">
        <v>476</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30.2</v>
      </c>
      <c r="BR124" s="831"/>
      <c r="BS124" s="831"/>
      <c r="BT124" s="831"/>
      <c r="BU124" s="831"/>
      <c r="BV124" s="831">
        <v>40.9</v>
      </c>
      <c r="BW124" s="831"/>
      <c r="BX124" s="831"/>
      <c r="BY124" s="831"/>
      <c r="BZ124" s="831"/>
      <c r="CA124" s="831">
        <v>68.900000000000006</v>
      </c>
      <c r="CB124" s="831"/>
      <c r="CC124" s="831"/>
      <c r="CD124" s="831"/>
      <c r="CE124" s="831"/>
      <c r="CF124" s="726"/>
      <c r="CG124" s="727"/>
      <c r="CH124" s="727"/>
      <c r="CI124" s="727"/>
      <c r="CJ124" s="862"/>
      <c r="CK124" s="870"/>
      <c r="CL124" s="870"/>
      <c r="CM124" s="870"/>
      <c r="CN124" s="870"/>
      <c r="CO124" s="871"/>
      <c r="CP124" s="835" t="s">
        <v>477</v>
      </c>
      <c r="CQ124" s="836"/>
      <c r="CR124" s="836"/>
      <c r="CS124" s="836"/>
      <c r="CT124" s="836"/>
      <c r="CU124" s="836"/>
      <c r="CV124" s="836"/>
      <c r="CW124" s="836"/>
      <c r="CX124" s="836"/>
      <c r="CY124" s="836"/>
      <c r="CZ124" s="836"/>
      <c r="DA124" s="836"/>
      <c r="DB124" s="836"/>
      <c r="DC124" s="836"/>
      <c r="DD124" s="836"/>
      <c r="DE124" s="836"/>
      <c r="DF124" s="837"/>
      <c r="DG124" s="763" t="s">
        <v>129</v>
      </c>
      <c r="DH124" s="764"/>
      <c r="DI124" s="764"/>
      <c r="DJ124" s="764"/>
      <c r="DK124" s="765"/>
      <c r="DL124" s="766" t="s">
        <v>129</v>
      </c>
      <c r="DM124" s="764"/>
      <c r="DN124" s="764"/>
      <c r="DO124" s="764"/>
      <c r="DP124" s="765"/>
      <c r="DQ124" s="766" t="s">
        <v>129</v>
      </c>
      <c r="DR124" s="764"/>
      <c r="DS124" s="764"/>
      <c r="DT124" s="764"/>
      <c r="DU124" s="765"/>
      <c r="DV124" s="848" t="s">
        <v>129</v>
      </c>
      <c r="DW124" s="849"/>
      <c r="DX124" s="849"/>
      <c r="DY124" s="849"/>
      <c r="DZ124" s="850"/>
    </row>
    <row r="125" spans="1:130" s="230" customFormat="1" ht="26.25" customHeight="1" x14ac:dyDescent="0.15">
      <c r="A125" s="820"/>
      <c r="B125" s="821"/>
      <c r="C125" s="815" t="s">
        <v>466</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129</v>
      </c>
      <c r="AB125" s="780"/>
      <c r="AC125" s="780"/>
      <c r="AD125" s="780"/>
      <c r="AE125" s="781"/>
      <c r="AF125" s="782" t="s">
        <v>129</v>
      </c>
      <c r="AG125" s="780"/>
      <c r="AH125" s="780"/>
      <c r="AI125" s="780"/>
      <c r="AJ125" s="781"/>
      <c r="AK125" s="782" t="s">
        <v>129</v>
      </c>
      <c r="AL125" s="780"/>
      <c r="AM125" s="780"/>
      <c r="AN125" s="780"/>
      <c r="AO125" s="781"/>
      <c r="AP125" s="824" t="s">
        <v>129</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478</v>
      </c>
      <c r="CL125" s="852"/>
      <c r="CM125" s="852"/>
      <c r="CN125" s="852"/>
      <c r="CO125" s="853"/>
      <c r="CP125" s="860" t="s">
        <v>479</v>
      </c>
      <c r="CQ125" s="808"/>
      <c r="CR125" s="808"/>
      <c r="CS125" s="808"/>
      <c r="CT125" s="808"/>
      <c r="CU125" s="808"/>
      <c r="CV125" s="808"/>
      <c r="CW125" s="808"/>
      <c r="CX125" s="808"/>
      <c r="CY125" s="808"/>
      <c r="CZ125" s="808"/>
      <c r="DA125" s="808"/>
      <c r="DB125" s="808"/>
      <c r="DC125" s="808"/>
      <c r="DD125" s="808"/>
      <c r="DE125" s="808"/>
      <c r="DF125" s="809"/>
      <c r="DG125" s="861" t="s">
        <v>129</v>
      </c>
      <c r="DH125" s="842"/>
      <c r="DI125" s="842"/>
      <c r="DJ125" s="842"/>
      <c r="DK125" s="842"/>
      <c r="DL125" s="842" t="s">
        <v>129</v>
      </c>
      <c r="DM125" s="842"/>
      <c r="DN125" s="842"/>
      <c r="DO125" s="842"/>
      <c r="DP125" s="842"/>
      <c r="DQ125" s="842" t="s">
        <v>129</v>
      </c>
      <c r="DR125" s="842"/>
      <c r="DS125" s="842"/>
      <c r="DT125" s="842"/>
      <c r="DU125" s="842"/>
      <c r="DV125" s="843" t="s">
        <v>129</v>
      </c>
      <c r="DW125" s="843"/>
      <c r="DX125" s="843"/>
      <c r="DY125" s="843"/>
      <c r="DZ125" s="844"/>
    </row>
    <row r="126" spans="1:130" s="230" customFormat="1" ht="26.25" customHeight="1" thickBot="1" x14ac:dyDescent="0.2">
      <c r="A126" s="820"/>
      <c r="B126" s="821"/>
      <c r="C126" s="815" t="s">
        <v>468</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129</v>
      </c>
      <c r="AB126" s="780"/>
      <c r="AC126" s="780"/>
      <c r="AD126" s="780"/>
      <c r="AE126" s="781"/>
      <c r="AF126" s="782" t="s">
        <v>129</v>
      </c>
      <c r="AG126" s="780"/>
      <c r="AH126" s="780"/>
      <c r="AI126" s="780"/>
      <c r="AJ126" s="781"/>
      <c r="AK126" s="782">
        <v>821</v>
      </c>
      <c r="AL126" s="780"/>
      <c r="AM126" s="780"/>
      <c r="AN126" s="780"/>
      <c r="AO126" s="781"/>
      <c r="AP126" s="824">
        <v>0</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480</v>
      </c>
      <c r="CQ126" s="752"/>
      <c r="CR126" s="752"/>
      <c r="CS126" s="752"/>
      <c r="CT126" s="752"/>
      <c r="CU126" s="752"/>
      <c r="CV126" s="752"/>
      <c r="CW126" s="752"/>
      <c r="CX126" s="752"/>
      <c r="CY126" s="752"/>
      <c r="CZ126" s="752"/>
      <c r="DA126" s="752"/>
      <c r="DB126" s="752"/>
      <c r="DC126" s="752"/>
      <c r="DD126" s="752"/>
      <c r="DE126" s="752"/>
      <c r="DF126" s="753"/>
      <c r="DG126" s="816" t="s">
        <v>129</v>
      </c>
      <c r="DH126" s="817"/>
      <c r="DI126" s="817"/>
      <c r="DJ126" s="817"/>
      <c r="DK126" s="817"/>
      <c r="DL126" s="817" t="s">
        <v>129</v>
      </c>
      <c r="DM126" s="817"/>
      <c r="DN126" s="817"/>
      <c r="DO126" s="817"/>
      <c r="DP126" s="817"/>
      <c r="DQ126" s="817" t="s">
        <v>129</v>
      </c>
      <c r="DR126" s="817"/>
      <c r="DS126" s="817"/>
      <c r="DT126" s="817"/>
      <c r="DU126" s="817"/>
      <c r="DV126" s="794" t="s">
        <v>129</v>
      </c>
      <c r="DW126" s="794"/>
      <c r="DX126" s="794"/>
      <c r="DY126" s="794"/>
      <c r="DZ126" s="795"/>
    </row>
    <row r="127" spans="1:130" s="230" customFormat="1" ht="26.25" customHeight="1" x14ac:dyDescent="0.15">
      <c r="A127" s="822"/>
      <c r="B127" s="823"/>
      <c r="C127" s="838" t="s">
        <v>481</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v>13</v>
      </c>
      <c r="AB127" s="780"/>
      <c r="AC127" s="780"/>
      <c r="AD127" s="780"/>
      <c r="AE127" s="781"/>
      <c r="AF127" s="782">
        <v>14</v>
      </c>
      <c r="AG127" s="780"/>
      <c r="AH127" s="780"/>
      <c r="AI127" s="780"/>
      <c r="AJ127" s="781"/>
      <c r="AK127" s="782">
        <v>11</v>
      </c>
      <c r="AL127" s="780"/>
      <c r="AM127" s="780"/>
      <c r="AN127" s="780"/>
      <c r="AO127" s="781"/>
      <c r="AP127" s="824">
        <v>0</v>
      </c>
      <c r="AQ127" s="825"/>
      <c r="AR127" s="825"/>
      <c r="AS127" s="825"/>
      <c r="AT127" s="826"/>
      <c r="AU127" s="232"/>
      <c r="AV127" s="232"/>
      <c r="AW127" s="232"/>
      <c r="AX127" s="841" t="s">
        <v>482</v>
      </c>
      <c r="AY127" s="812"/>
      <c r="AZ127" s="812"/>
      <c r="BA127" s="812"/>
      <c r="BB127" s="812"/>
      <c r="BC127" s="812"/>
      <c r="BD127" s="812"/>
      <c r="BE127" s="813"/>
      <c r="BF127" s="811" t="s">
        <v>483</v>
      </c>
      <c r="BG127" s="812"/>
      <c r="BH127" s="812"/>
      <c r="BI127" s="812"/>
      <c r="BJ127" s="812"/>
      <c r="BK127" s="812"/>
      <c r="BL127" s="813"/>
      <c r="BM127" s="811" t="s">
        <v>484</v>
      </c>
      <c r="BN127" s="812"/>
      <c r="BO127" s="812"/>
      <c r="BP127" s="812"/>
      <c r="BQ127" s="812"/>
      <c r="BR127" s="812"/>
      <c r="BS127" s="813"/>
      <c r="BT127" s="811" t="s">
        <v>485</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486</v>
      </c>
      <c r="CQ127" s="752"/>
      <c r="CR127" s="752"/>
      <c r="CS127" s="752"/>
      <c r="CT127" s="752"/>
      <c r="CU127" s="752"/>
      <c r="CV127" s="752"/>
      <c r="CW127" s="752"/>
      <c r="CX127" s="752"/>
      <c r="CY127" s="752"/>
      <c r="CZ127" s="752"/>
      <c r="DA127" s="752"/>
      <c r="DB127" s="752"/>
      <c r="DC127" s="752"/>
      <c r="DD127" s="752"/>
      <c r="DE127" s="752"/>
      <c r="DF127" s="753"/>
      <c r="DG127" s="816" t="s">
        <v>129</v>
      </c>
      <c r="DH127" s="817"/>
      <c r="DI127" s="817"/>
      <c r="DJ127" s="817"/>
      <c r="DK127" s="817"/>
      <c r="DL127" s="817" t="s">
        <v>129</v>
      </c>
      <c r="DM127" s="817"/>
      <c r="DN127" s="817"/>
      <c r="DO127" s="817"/>
      <c r="DP127" s="817"/>
      <c r="DQ127" s="817" t="s">
        <v>129</v>
      </c>
      <c r="DR127" s="817"/>
      <c r="DS127" s="817"/>
      <c r="DT127" s="817"/>
      <c r="DU127" s="817"/>
      <c r="DV127" s="794" t="s">
        <v>129</v>
      </c>
      <c r="DW127" s="794"/>
      <c r="DX127" s="794"/>
      <c r="DY127" s="794"/>
      <c r="DZ127" s="795"/>
    </row>
    <row r="128" spans="1:130" s="230" customFormat="1" ht="26.25" customHeight="1" thickBot="1" x14ac:dyDescent="0.2">
      <c r="A128" s="796" t="s">
        <v>487</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488</v>
      </c>
      <c r="X128" s="798"/>
      <c r="Y128" s="798"/>
      <c r="Z128" s="799"/>
      <c r="AA128" s="800">
        <v>14131</v>
      </c>
      <c r="AB128" s="801"/>
      <c r="AC128" s="801"/>
      <c r="AD128" s="801"/>
      <c r="AE128" s="802"/>
      <c r="AF128" s="803">
        <v>9008</v>
      </c>
      <c r="AG128" s="801"/>
      <c r="AH128" s="801"/>
      <c r="AI128" s="801"/>
      <c r="AJ128" s="802"/>
      <c r="AK128" s="803">
        <v>14556</v>
      </c>
      <c r="AL128" s="801"/>
      <c r="AM128" s="801"/>
      <c r="AN128" s="801"/>
      <c r="AO128" s="802"/>
      <c r="AP128" s="804"/>
      <c r="AQ128" s="805"/>
      <c r="AR128" s="805"/>
      <c r="AS128" s="805"/>
      <c r="AT128" s="806"/>
      <c r="AU128" s="232"/>
      <c r="AV128" s="232"/>
      <c r="AW128" s="232"/>
      <c r="AX128" s="807" t="s">
        <v>489</v>
      </c>
      <c r="AY128" s="808"/>
      <c r="AZ128" s="808"/>
      <c r="BA128" s="808"/>
      <c r="BB128" s="808"/>
      <c r="BC128" s="808"/>
      <c r="BD128" s="808"/>
      <c r="BE128" s="809"/>
      <c r="BF128" s="786" t="s">
        <v>129</v>
      </c>
      <c r="BG128" s="787"/>
      <c r="BH128" s="787"/>
      <c r="BI128" s="787"/>
      <c r="BJ128" s="787"/>
      <c r="BK128" s="787"/>
      <c r="BL128" s="810"/>
      <c r="BM128" s="786">
        <v>15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490</v>
      </c>
      <c r="CQ128" s="730"/>
      <c r="CR128" s="730"/>
      <c r="CS128" s="730"/>
      <c r="CT128" s="730"/>
      <c r="CU128" s="730"/>
      <c r="CV128" s="730"/>
      <c r="CW128" s="730"/>
      <c r="CX128" s="730"/>
      <c r="CY128" s="730"/>
      <c r="CZ128" s="730"/>
      <c r="DA128" s="730"/>
      <c r="DB128" s="730"/>
      <c r="DC128" s="730"/>
      <c r="DD128" s="730"/>
      <c r="DE128" s="730"/>
      <c r="DF128" s="731"/>
      <c r="DG128" s="790" t="s">
        <v>129</v>
      </c>
      <c r="DH128" s="791"/>
      <c r="DI128" s="791"/>
      <c r="DJ128" s="791"/>
      <c r="DK128" s="791"/>
      <c r="DL128" s="791" t="s">
        <v>129</v>
      </c>
      <c r="DM128" s="791"/>
      <c r="DN128" s="791"/>
      <c r="DO128" s="791"/>
      <c r="DP128" s="791"/>
      <c r="DQ128" s="791" t="s">
        <v>129</v>
      </c>
      <c r="DR128" s="791"/>
      <c r="DS128" s="791"/>
      <c r="DT128" s="791"/>
      <c r="DU128" s="791"/>
      <c r="DV128" s="792" t="s">
        <v>129</v>
      </c>
      <c r="DW128" s="792"/>
      <c r="DX128" s="792"/>
      <c r="DY128" s="792"/>
      <c r="DZ128" s="793"/>
    </row>
    <row r="129" spans="1:131" s="230" customFormat="1" ht="26.25" customHeight="1" x14ac:dyDescent="0.15">
      <c r="A129" s="774" t="s">
        <v>107</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491</v>
      </c>
      <c r="X129" s="777"/>
      <c r="Y129" s="777"/>
      <c r="Z129" s="778"/>
      <c r="AA129" s="779">
        <v>3347082</v>
      </c>
      <c r="AB129" s="780"/>
      <c r="AC129" s="780"/>
      <c r="AD129" s="780"/>
      <c r="AE129" s="781"/>
      <c r="AF129" s="782">
        <v>3574868</v>
      </c>
      <c r="AG129" s="780"/>
      <c r="AH129" s="780"/>
      <c r="AI129" s="780"/>
      <c r="AJ129" s="781"/>
      <c r="AK129" s="782">
        <v>3571224</v>
      </c>
      <c r="AL129" s="780"/>
      <c r="AM129" s="780"/>
      <c r="AN129" s="780"/>
      <c r="AO129" s="781"/>
      <c r="AP129" s="783"/>
      <c r="AQ129" s="784"/>
      <c r="AR129" s="784"/>
      <c r="AS129" s="784"/>
      <c r="AT129" s="785"/>
      <c r="AU129" s="233"/>
      <c r="AV129" s="233"/>
      <c r="AW129" s="233"/>
      <c r="AX129" s="751" t="s">
        <v>492</v>
      </c>
      <c r="AY129" s="752"/>
      <c r="AZ129" s="752"/>
      <c r="BA129" s="752"/>
      <c r="BB129" s="752"/>
      <c r="BC129" s="752"/>
      <c r="BD129" s="752"/>
      <c r="BE129" s="753"/>
      <c r="BF129" s="770" t="s">
        <v>129</v>
      </c>
      <c r="BG129" s="771"/>
      <c r="BH129" s="771"/>
      <c r="BI129" s="771"/>
      <c r="BJ129" s="771"/>
      <c r="BK129" s="771"/>
      <c r="BL129" s="772"/>
      <c r="BM129" s="770">
        <v>20</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493</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494</v>
      </c>
      <c r="X130" s="777"/>
      <c r="Y130" s="777"/>
      <c r="Z130" s="778"/>
      <c r="AA130" s="779">
        <v>403964</v>
      </c>
      <c r="AB130" s="780"/>
      <c r="AC130" s="780"/>
      <c r="AD130" s="780"/>
      <c r="AE130" s="781"/>
      <c r="AF130" s="782">
        <v>406601</v>
      </c>
      <c r="AG130" s="780"/>
      <c r="AH130" s="780"/>
      <c r="AI130" s="780"/>
      <c r="AJ130" s="781"/>
      <c r="AK130" s="782">
        <v>419013</v>
      </c>
      <c r="AL130" s="780"/>
      <c r="AM130" s="780"/>
      <c r="AN130" s="780"/>
      <c r="AO130" s="781"/>
      <c r="AP130" s="783"/>
      <c r="AQ130" s="784"/>
      <c r="AR130" s="784"/>
      <c r="AS130" s="784"/>
      <c r="AT130" s="785"/>
      <c r="AU130" s="233"/>
      <c r="AV130" s="233"/>
      <c r="AW130" s="233"/>
      <c r="AX130" s="751" t="s">
        <v>495</v>
      </c>
      <c r="AY130" s="752"/>
      <c r="AZ130" s="752"/>
      <c r="BA130" s="752"/>
      <c r="BB130" s="752"/>
      <c r="BC130" s="752"/>
      <c r="BD130" s="752"/>
      <c r="BE130" s="753"/>
      <c r="BF130" s="754">
        <v>9</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496</v>
      </c>
      <c r="X131" s="761"/>
      <c r="Y131" s="761"/>
      <c r="Z131" s="762"/>
      <c r="AA131" s="763">
        <v>2943118</v>
      </c>
      <c r="AB131" s="764"/>
      <c r="AC131" s="764"/>
      <c r="AD131" s="764"/>
      <c r="AE131" s="765"/>
      <c r="AF131" s="766">
        <v>3168267</v>
      </c>
      <c r="AG131" s="764"/>
      <c r="AH131" s="764"/>
      <c r="AI131" s="764"/>
      <c r="AJ131" s="765"/>
      <c r="AK131" s="766">
        <v>3152211</v>
      </c>
      <c r="AL131" s="764"/>
      <c r="AM131" s="764"/>
      <c r="AN131" s="764"/>
      <c r="AO131" s="765"/>
      <c r="AP131" s="767"/>
      <c r="AQ131" s="768"/>
      <c r="AR131" s="768"/>
      <c r="AS131" s="768"/>
      <c r="AT131" s="769"/>
      <c r="AU131" s="233"/>
      <c r="AV131" s="233"/>
      <c r="AW131" s="233"/>
      <c r="AX131" s="729" t="s">
        <v>497</v>
      </c>
      <c r="AY131" s="730"/>
      <c r="AZ131" s="730"/>
      <c r="BA131" s="730"/>
      <c r="BB131" s="730"/>
      <c r="BC131" s="730"/>
      <c r="BD131" s="730"/>
      <c r="BE131" s="731"/>
      <c r="BF131" s="732">
        <v>68.900000000000006</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498</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499</v>
      </c>
      <c r="W132" s="742"/>
      <c r="X132" s="742"/>
      <c r="Y132" s="742"/>
      <c r="Z132" s="743"/>
      <c r="AA132" s="744">
        <v>8.0235603760000007</v>
      </c>
      <c r="AB132" s="745"/>
      <c r="AC132" s="745"/>
      <c r="AD132" s="745"/>
      <c r="AE132" s="746"/>
      <c r="AF132" s="747">
        <v>9.1429547049999993</v>
      </c>
      <c r="AG132" s="745"/>
      <c r="AH132" s="745"/>
      <c r="AI132" s="745"/>
      <c r="AJ132" s="746"/>
      <c r="AK132" s="747">
        <v>9.9268282459999995</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500</v>
      </c>
      <c r="W133" s="721"/>
      <c r="X133" s="721"/>
      <c r="Y133" s="721"/>
      <c r="Z133" s="722"/>
      <c r="AA133" s="723">
        <v>8.1</v>
      </c>
      <c r="AB133" s="724"/>
      <c r="AC133" s="724"/>
      <c r="AD133" s="724"/>
      <c r="AE133" s="725"/>
      <c r="AF133" s="723">
        <v>8.5</v>
      </c>
      <c r="AG133" s="724"/>
      <c r="AH133" s="724"/>
      <c r="AI133" s="724"/>
      <c r="AJ133" s="725"/>
      <c r="AK133" s="723">
        <v>9</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buizubPwBDcCrN9dISE7Oz+YaqT+hHetguTyKxvN/jhvJqw1tkjHfXfoHIzn4nsnEJMWMC0mLwmA0b7DNNImXQ==" saltValue="1SHtxNCsHtm89ofoqWeTm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C9133-C9E7-486F-9561-4CD86335EC8D}">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501</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lNJbnZezDHNvPjnbc0Z7cFZCiUE21ilHxkfzE5xuPck1NLWSOmPSo06l5DtGRkng9sSHBrJxo/aa19y1K5goeA==" saltValue="5lYsURmEWH4ECkaIYXo1A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fa6FT2yQi4kXUBa1Hh4YJGyUaITnyFFClEkb0IFpjvO1UEf7VUZEc2L5u2oH0f/fHt8GQ5hZtNHY58UwxQqpfQ==" saltValue="wcd7OnO63iloRIADVoOre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502</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503</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504</v>
      </c>
      <c r="AP7" s="272"/>
      <c r="AQ7" s="273" t="s">
        <v>505</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506</v>
      </c>
      <c r="AQ8" s="279" t="s">
        <v>507</v>
      </c>
      <c r="AR8" s="280" t="s">
        <v>508</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509</v>
      </c>
      <c r="AL9" s="1131"/>
      <c r="AM9" s="1131"/>
      <c r="AN9" s="1132"/>
      <c r="AO9" s="281">
        <v>961410</v>
      </c>
      <c r="AP9" s="281">
        <v>76723</v>
      </c>
      <c r="AQ9" s="282">
        <v>104296</v>
      </c>
      <c r="AR9" s="283">
        <v>-26.4</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510</v>
      </c>
      <c r="AL10" s="1131"/>
      <c r="AM10" s="1131"/>
      <c r="AN10" s="1132"/>
      <c r="AO10" s="284">
        <v>154897</v>
      </c>
      <c r="AP10" s="284">
        <v>12361</v>
      </c>
      <c r="AQ10" s="285">
        <v>16614</v>
      </c>
      <c r="AR10" s="286">
        <v>-25.6</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511</v>
      </c>
      <c r="AL11" s="1131"/>
      <c r="AM11" s="1131"/>
      <c r="AN11" s="1132"/>
      <c r="AO11" s="284" t="s">
        <v>512</v>
      </c>
      <c r="AP11" s="284" t="s">
        <v>512</v>
      </c>
      <c r="AQ11" s="285">
        <v>799</v>
      </c>
      <c r="AR11" s="286" t="s">
        <v>512</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513</v>
      </c>
      <c r="AL12" s="1131"/>
      <c r="AM12" s="1131"/>
      <c r="AN12" s="1132"/>
      <c r="AO12" s="284" t="s">
        <v>512</v>
      </c>
      <c r="AP12" s="284" t="s">
        <v>512</v>
      </c>
      <c r="AQ12" s="285" t="s">
        <v>512</v>
      </c>
      <c r="AR12" s="286" t="s">
        <v>512</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514</v>
      </c>
      <c r="AL13" s="1131"/>
      <c r="AM13" s="1131"/>
      <c r="AN13" s="1132"/>
      <c r="AO13" s="284">
        <v>45735</v>
      </c>
      <c r="AP13" s="284">
        <v>3650</v>
      </c>
      <c r="AQ13" s="285">
        <v>4504</v>
      </c>
      <c r="AR13" s="286">
        <v>-19</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515</v>
      </c>
      <c r="AL14" s="1131"/>
      <c r="AM14" s="1131"/>
      <c r="AN14" s="1132"/>
      <c r="AO14" s="284">
        <v>746</v>
      </c>
      <c r="AP14" s="284">
        <v>60</v>
      </c>
      <c r="AQ14" s="285">
        <v>2125</v>
      </c>
      <c r="AR14" s="286">
        <v>-97.2</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516</v>
      </c>
      <c r="AL15" s="1134"/>
      <c r="AM15" s="1134"/>
      <c r="AN15" s="1135"/>
      <c r="AO15" s="284">
        <v>-49928</v>
      </c>
      <c r="AP15" s="284">
        <v>-3984</v>
      </c>
      <c r="AQ15" s="285">
        <v>-7352</v>
      </c>
      <c r="AR15" s="286">
        <v>-45.8</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188</v>
      </c>
      <c r="AL16" s="1134"/>
      <c r="AM16" s="1134"/>
      <c r="AN16" s="1135"/>
      <c r="AO16" s="284">
        <v>1112860</v>
      </c>
      <c r="AP16" s="284">
        <v>88809</v>
      </c>
      <c r="AQ16" s="285">
        <v>120986</v>
      </c>
      <c r="AR16" s="286">
        <v>-26.6</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517</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518</v>
      </c>
      <c r="AP20" s="293" t="s">
        <v>519</v>
      </c>
      <c r="AQ20" s="294" t="s">
        <v>520</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521</v>
      </c>
      <c r="AL21" s="1137"/>
      <c r="AM21" s="1137"/>
      <c r="AN21" s="1138"/>
      <c r="AO21" s="297">
        <v>6.78</v>
      </c>
      <c r="AP21" s="298">
        <v>10.56</v>
      </c>
      <c r="AQ21" s="299">
        <v>-3.78</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522</v>
      </c>
      <c r="AL22" s="1137"/>
      <c r="AM22" s="1137"/>
      <c r="AN22" s="1138"/>
      <c r="AO22" s="302">
        <v>99.1</v>
      </c>
      <c r="AP22" s="303">
        <v>96.8</v>
      </c>
      <c r="AQ22" s="304">
        <v>2.2999999999999998</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523</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524</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525</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504</v>
      </c>
      <c r="AP30" s="272"/>
      <c r="AQ30" s="273" t="s">
        <v>505</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506</v>
      </c>
      <c r="AQ31" s="279" t="s">
        <v>507</v>
      </c>
      <c r="AR31" s="280" t="s">
        <v>508</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526</v>
      </c>
      <c r="AL32" s="1121"/>
      <c r="AM32" s="1121"/>
      <c r="AN32" s="1122"/>
      <c r="AO32" s="312">
        <v>461944</v>
      </c>
      <c r="AP32" s="312">
        <v>36864</v>
      </c>
      <c r="AQ32" s="313">
        <v>60627</v>
      </c>
      <c r="AR32" s="314">
        <v>-39.200000000000003</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527</v>
      </c>
      <c r="AL33" s="1121"/>
      <c r="AM33" s="1121"/>
      <c r="AN33" s="1122"/>
      <c r="AO33" s="312" t="s">
        <v>512</v>
      </c>
      <c r="AP33" s="312" t="s">
        <v>512</v>
      </c>
      <c r="AQ33" s="313" t="s">
        <v>512</v>
      </c>
      <c r="AR33" s="314" t="s">
        <v>512</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528</v>
      </c>
      <c r="AL34" s="1121"/>
      <c r="AM34" s="1121"/>
      <c r="AN34" s="1122"/>
      <c r="AO34" s="312" t="s">
        <v>512</v>
      </c>
      <c r="AP34" s="312" t="s">
        <v>512</v>
      </c>
      <c r="AQ34" s="313" t="s">
        <v>512</v>
      </c>
      <c r="AR34" s="314" t="s">
        <v>512</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529</v>
      </c>
      <c r="AL35" s="1121"/>
      <c r="AM35" s="1121"/>
      <c r="AN35" s="1122"/>
      <c r="AO35" s="312">
        <v>196979</v>
      </c>
      <c r="AP35" s="312">
        <v>15719</v>
      </c>
      <c r="AQ35" s="313">
        <v>21887</v>
      </c>
      <c r="AR35" s="314">
        <v>-28.2</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530</v>
      </c>
      <c r="AL36" s="1121"/>
      <c r="AM36" s="1121"/>
      <c r="AN36" s="1122"/>
      <c r="AO36" s="312">
        <v>22061</v>
      </c>
      <c r="AP36" s="312">
        <v>1761</v>
      </c>
      <c r="AQ36" s="313">
        <v>5351</v>
      </c>
      <c r="AR36" s="314">
        <v>-67.099999999999994</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531</v>
      </c>
      <c r="AL37" s="1121"/>
      <c r="AM37" s="1121"/>
      <c r="AN37" s="1122"/>
      <c r="AO37" s="312">
        <v>65500</v>
      </c>
      <c r="AP37" s="312">
        <v>5227</v>
      </c>
      <c r="AQ37" s="313">
        <v>569</v>
      </c>
      <c r="AR37" s="314">
        <v>818.6</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532</v>
      </c>
      <c r="AL38" s="1124"/>
      <c r="AM38" s="1124"/>
      <c r="AN38" s="1125"/>
      <c r="AO38" s="315" t="s">
        <v>512</v>
      </c>
      <c r="AP38" s="315" t="s">
        <v>512</v>
      </c>
      <c r="AQ38" s="316">
        <v>12</v>
      </c>
      <c r="AR38" s="304" t="s">
        <v>512</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533</v>
      </c>
      <c r="AL39" s="1124"/>
      <c r="AM39" s="1124"/>
      <c r="AN39" s="1125"/>
      <c r="AO39" s="312">
        <v>-14556</v>
      </c>
      <c r="AP39" s="312">
        <v>-1162</v>
      </c>
      <c r="AQ39" s="313">
        <v>-1532</v>
      </c>
      <c r="AR39" s="314">
        <v>-24.2</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534</v>
      </c>
      <c r="AL40" s="1121"/>
      <c r="AM40" s="1121"/>
      <c r="AN40" s="1122"/>
      <c r="AO40" s="312">
        <v>-419013</v>
      </c>
      <c r="AP40" s="312">
        <v>-33438</v>
      </c>
      <c r="AQ40" s="313">
        <v>-57744</v>
      </c>
      <c r="AR40" s="314">
        <v>-42.1</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304</v>
      </c>
      <c r="AL41" s="1127"/>
      <c r="AM41" s="1127"/>
      <c r="AN41" s="1128"/>
      <c r="AO41" s="312">
        <v>312915</v>
      </c>
      <c r="AP41" s="312">
        <v>24971</v>
      </c>
      <c r="AQ41" s="313">
        <v>29170</v>
      </c>
      <c r="AR41" s="314">
        <v>-14.4</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535</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536</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537</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504</v>
      </c>
      <c r="AN49" s="1115" t="s">
        <v>538</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539</v>
      </c>
      <c r="AO50" s="329" t="s">
        <v>540</v>
      </c>
      <c r="AP50" s="330" t="s">
        <v>541</v>
      </c>
      <c r="AQ50" s="331" t="s">
        <v>542</v>
      </c>
      <c r="AR50" s="332" t="s">
        <v>543</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544</v>
      </c>
      <c r="AL51" s="325"/>
      <c r="AM51" s="333">
        <v>596071</v>
      </c>
      <c r="AN51" s="334">
        <v>47027</v>
      </c>
      <c r="AO51" s="335">
        <v>-39.700000000000003</v>
      </c>
      <c r="AP51" s="336">
        <v>108252</v>
      </c>
      <c r="AQ51" s="337">
        <v>30.4</v>
      </c>
      <c r="AR51" s="338">
        <v>-70.099999999999994</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545</v>
      </c>
      <c r="AM52" s="341">
        <v>373353</v>
      </c>
      <c r="AN52" s="342">
        <v>29456</v>
      </c>
      <c r="AO52" s="343">
        <v>10</v>
      </c>
      <c r="AP52" s="344">
        <v>50321</v>
      </c>
      <c r="AQ52" s="345">
        <v>7.6</v>
      </c>
      <c r="AR52" s="346">
        <v>2.4</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546</v>
      </c>
      <c r="AL53" s="325"/>
      <c r="AM53" s="333">
        <v>445829</v>
      </c>
      <c r="AN53" s="334">
        <v>35316</v>
      </c>
      <c r="AO53" s="335">
        <v>-24.9</v>
      </c>
      <c r="AP53" s="336">
        <v>93492</v>
      </c>
      <c r="AQ53" s="337">
        <v>-13.6</v>
      </c>
      <c r="AR53" s="338">
        <v>-11.3</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545</v>
      </c>
      <c r="AM54" s="341">
        <v>269212</v>
      </c>
      <c r="AN54" s="342">
        <v>21325</v>
      </c>
      <c r="AO54" s="343">
        <v>-27.6</v>
      </c>
      <c r="AP54" s="344">
        <v>53316</v>
      </c>
      <c r="AQ54" s="345">
        <v>6</v>
      </c>
      <c r="AR54" s="346">
        <v>-33.6</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547</v>
      </c>
      <c r="AL55" s="325"/>
      <c r="AM55" s="333">
        <v>788754</v>
      </c>
      <c r="AN55" s="334">
        <v>62259</v>
      </c>
      <c r="AO55" s="335">
        <v>76.3</v>
      </c>
      <c r="AP55" s="336">
        <v>94796</v>
      </c>
      <c r="AQ55" s="337">
        <v>1.4</v>
      </c>
      <c r="AR55" s="338">
        <v>74.900000000000006</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545</v>
      </c>
      <c r="AM56" s="341">
        <v>309256</v>
      </c>
      <c r="AN56" s="342">
        <v>24410</v>
      </c>
      <c r="AO56" s="343">
        <v>14.5</v>
      </c>
      <c r="AP56" s="344">
        <v>55781</v>
      </c>
      <c r="AQ56" s="345">
        <v>4.5999999999999996</v>
      </c>
      <c r="AR56" s="346">
        <v>9.9</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548</v>
      </c>
      <c r="AL57" s="325"/>
      <c r="AM57" s="333">
        <v>1355177</v>
      </c>
      <c r="AN57" s="334">
        <v>107426</v>
      </c>
      <c r="AO57" s="335">
        <v>72.5</v>
      </c>
      <c r="AP57" s="336">
        <v>85942</v>
      </c>
      <c r="AQ57" s="337">
        <v>-9.3000000000000007</v>
      </c>
      <c r="AR57" s="338">
        <v>81.8</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545</v>
      </c>
      <c r="AM58" s="341">
        <v>1000036</v>
      </c>
      <c r="AN58" s="342">
        <v>79274</v>
      </c>
      <c r="AO58" s="343">
        <v>224.8</v>
      </c>
      <c r="AP58" s="344">
        <v>48630</v>
      </c>
      <c r="AQ58" s="345">
        <v>-12.8</v>
      </c>
      <c r="AR58" s="346">
        <v>237.6</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549</v>
      </c>
      <c r="AL59" s="325"/>
      <c r="AM59" s="333">
        <v>1319593</v>
      </c>
      <c r="AN59" s="334">
        <v>105306</v>
      </c>
      <c r="AO59" s="335">
        <v>-2</v>
      </c>
      <c r="AP59" s="336">
        <v>95007</v>
      </c>
      <c r="AQ59" s="337">
        <v>10.5</v>
      </c>
      <c r="AR59" s="338">
        <v>-12.5</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545</v>
      </c>
      <c r="AM60" s="341">
        <v>708367</v>
      </c>
      <c r="AN60" s="342">
        <v>56529</v>
      </c>
      <c r="AO60" s="343">
        <v>-28.7</v>
      </c>
      <c r="AP60" s="344">
        <v>48509</v>
      </c>
      <c r="AQ60" s="345">
        <v>-0.2</v>
      </c>
      <c r="AR60" s="346">
        <v>-28.5</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550</v>
      </c>
      <c r="AL61" s="347"/>
      <c r="AM61" s="348">
        <v>901085</v>
      </c>
      <c r="AN61" s="349">
        <v>71467</v>
      </c>
      <c r="AO61" s="350">
        <v>16.399999999999999</v>
      </c>
      <c r="AP61" s="351">
        <v>95498</v>
      </c>
      <c r="AQ61" s="352">
        <v>3.9</v>
      </c>
      <c r="AR61" s="338">
        <v>12.5</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545</v>
      </c>
      <c r="AM62" s="341">
        <v>532045</v>
      </c>
      <c r="AN62" s="342">
        <v>42199</v>
      </c>
      <c r="AO62" s="343">
        <v>38.6</v>
      </c>
      <c r="AP62" s="344">
        <v>51311</v>
      </c>
      <c r="AQ62" s="345">
        <v>1</v>
      </c>
      <c r="AR62" s="346">
        <v>37.6</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MMfEoGDhstckawQPDdFVNAVBoRtyQ0xZQTYPhObfYUnXvhJFf7JpsCKBLeprCMvGRcj5JAPcQ6dRiFHugxmA6Q==" saltValue="5knbseAjeaLY9LD2KNAhm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5" zoomScaleNormal="85"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552</v>
      </c>
    </row>
    <row r="121" spans="125:125" ht="13.5" hidden="1" customHeight="1" x14ac:dyDescent="0.15">
      <c r="DU121" s="259"/>
    </row>
  </sheetData>
  <sheetProtection algorithmName="SHA-512" hashValue="oqmc1HQfbx325YdIPXZGvEQo/utXlBYwMKDr+IxwXwJlyym+i+aMcOhhbo0NGTOJVImYUqP+s+x7DNql8oh73g==" saltValue="Hu5TVcIjKFuu4yqbblkqw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553</v>
      </c>
    </row>
  </sheetData>
  <sheetProtection algorithmName="SHA-512" hashValue="jBRijZLBsgwo7W8i49BWhfwoTYvbFmQBjAu4nbHpV+ntVXyJLl7LgNlP3kaCm7Rrah2yhTNe/92++6v7G1pV2A==" saltValue="8vvDlqZfQPtRkmEk8EWHx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554</v>
      </c>
      <c r="G46" s="8" t="s">
        <v>555</v>
      </c>
      <c r="H46" s="8" t="s">
        <v>556</v>
      </c>
      <c r="I46" s="8" t="s">
        <v>557</v>
      </c>
      <c r="J46" s="9" t="s">
        <v>558</v>
      </c>
    </row>
    <row r="47" spans="2:10" ht="57.75" customHeight="1" x14ac:dyDescent="0.15">
      <c r="B47" s="10"/>
      <c r="C47" s="1139" t="s">
        <v>3</v>
      </c>
      <c r="D47" s="1139"/>
      <c r="E47" s="1140"/>
      <c r="F47" s="11">
        <v>28.57</v>
      </c>
      <c r="G47" s="12">
        <v>46.99</v>
      </c>
      <c r="H47" s="12">
        <v>34.97</v>
      </c>
      <c r="I47" s="12">
        <v>34.78</v>
      </c>
      <c r="J47" s="13">
        <v>32.24</v>
      </c>
    </row>
    <row r="48" spans="2:10" ht="57.75" customHeight="1" x14ac:dyDescent="0.15">
      <c r="B48" s="14"/>
      <c r="C48" s="1141" t="s">
        <v>4</v>
      </c>
      <c r="D48" s="1141"/>
      <c r="E48" s="1142"/>
      <c r="F48" s="15">
        <v>2.57</v>
      </c>
      <c r="G48" s="16">
        <v>5.82</v>
      </c>
      <c r="H48" s="16">
        <v>5.43</v>
      </c>
      <c r="I48" s="16">
        <v>3.56</v>
      </c>
      <c r="J48" s="17">
        <v>3.96</v>
      </c>
    </row>
    <row r="49" spans="2:10" ht="57.75" customHeight="1" thickBot="1" x14ac:dyDescent="0.2">
      <c r="B49" s="18"/>
      <c r="C49" s="1143" t="s">
        <v>5</v>
      </c>
      <c r="D49" s="1143"/>
      <c r="E49" s="1144"/>
      <c r="F49" s="19">
        <v>3.71</v>
      </c>
      <c r="G49" s="20">
        <v>21.25</v>
      </c>
      <c r="H49" s="20" t="s">
        <v>559</v>
      </c>
      <c r="I49" s="20">
        <v>0.52</v>
      </c>
      <c r="J49" s="21" t="s">
        <v>560</v>
      </c>
    </row>
    <row r="50" spans="2:10" x14ac:dyDescent="0.15"/>
  </sheetData>
  <sheetProtection algorithmName="SHA-512" hashValue="JB5a8Owzk8lFTAk/PjUQsA+AQ+oDIvhu2BygC9aj/xqnlll38+Kxasbn8m4B3+WPf32yCqjZvvgB6SKfpTa7wg==" saltValue="TY72EbBLl/V50pr+G4FBP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85" zoomScaleNormal="8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554</v>
      </c>
      <c r="G33" s="29" t="s">
        <v>555</v>
      </c>
      <c r="H33" s="29" t="s">
        <v>556</v>
      </c>
      <c r="I33" s="29" t="s">
        <v>557</v>
      </c>
      <c r="J33" s="30" t="s">
        <v>558</v>
      </c>
      <c r="K33" s="22"/>
      <c r="L33" s="22"/>
      <c r="M33" s="22"/>
      <c r="N33" s="22"/>
      <c r="O33" s="22"/>
      <c r="P33" s="22"/>
    </row>
    <row r="34" spans="1:16" ht="39" customHeight="1" x14ac:dyDescent="0.15">
      <c r="A34" s="22"/>
      <c r="B34" s="31"/>
      <c r="C34" s="1151" t="s">
        <v>561</v>
      </c>
      <c r="D34" s="1151"/>
      <c r="E34" s="1152"/>
      <c r="F34" s="32">
        <v>25.09</v>
      </c>
      <c r="G34" s="33">
        <v>28.35</v>
      </c>
      <c r="H34" s="33">
        <v>25.81</v>
      </c>
      <c r="I34" s="33">
        <v>24.27</v>
      </c>
      <c r="J34" s="34">
        <v>24.88</v>
      </c>
      <c r="K34" s="22"/>
      <c r="L34" s="22"/>
      <c r="M34" s="22"/>
      <c r="N34" s="22"/>
      <c r="O34" s="22"/>
      <c r="P34" s="22"/>
    </row>
    <row r="35" spans="1:16" ht="39" customHeight="1" x14ac:dyDescent="0.15">
      <c r="A35" s="22"/>
      <c r="B35" s="35"/>
      <c r="C35" s="1145" t="s">
        <v>562</v>
      </c>
      <c r="D35" s="1146"/>
      <c r="E35" s="1147"/>
      <c r="F35" s="36">
        <v>17.38</v>
      </c>
      <c r="G35" s="37">
        <v>18.72</v>
      </c>
      <c r="H35" s="37">
        <v>19.8</v>
      </c>
      <c r="I35" s="37">
        <v>19.73</v>
      </c>
      <c r="J35" s="38">
        <v>22.01</v>
      </c>
      <c r="K35" s="22"/>
      <c r="L35" s="22"/>
      <c r="M35" s="22"/>
      <c r="N35" s="22"/>
      <c r="O35" s="22"/>
      <c r="P35" s="22"/>
    </row>
    <row r="36" spans="1:16" ht="39" customHeight="1" x14ac:dyDescent="0.15">
      <c r="A36" s="22"/>
      <c r="B36" s="35"/>
      <c r="C36" s="1145" t="s">
        <v>563</v>
      </c>
      <c r="D36" s="1146"/>
      <c r="E36" s="1147"/>
      <c r="F36" s="36">
        <v>2.5299999999999998</v>
      </c>
      <c r="G36" s="37">
        <v>5.79</v>
      </c>
      <c r="H36" s="37">
        <v>5.29</v>
      </c>
      <c r="I36" s="37">
        <v>3.52</v>
      </c>
      <c r="J36" s="38">
        <v>3.93</v>
      </c>
      <c r="K36" s="22"/>
      <c r="L36" s="22"/>
      <c r="M36" s="22"/>
      <c r="N36" s="22"/>
      <c r="O36" s="22"/>
      <c r="P36" s="22"/>
    </row>
    <row r="37" spans="1:16" ht="39" customHeight="1" x14ac:dyDescent="0.15">
      <c r="A37" s="22"/>
      <c r="B37" s="35"/>
      <c r="C37" s="1145" t="s">
        <v>564</v>
      </c>
      <c r="D37" s="1146"/>
      <c r="E37" s="1147"/>
      <c r="F37" s="36">
        <v>0.08</v>
      </c>
      <c r="G37" s="37">
        <v>0.09</v>
      </c>
      <c r="H37" s="37">
        <v>0.08</v>
      </c>
      <c r="I37" s="37">
        <v>7.0000000000000007E-2</v>
      </c>
      <c r="J37" s="38">
        <v>1.97</v>
      </c>
      <c r="K37" s="22"/>
      <c r="L37" s="22"/>
      <c r="M37" s="22"/>
      <c r="N37" s="22"/>
      <c r="O37" s="22"/>
      <c r="P37" s="22"/>
    </row>
    <row r="38" spans="1:16" ht="39" customHeight="1" x14ac:dyDescent="0.15">
      <c r="A38" s="22"/>
      <c r="B38" s="35"/>
      <c r="C38" s="1145" t="s">
        <v>565</v>
      </c>
      <c r="D38" s="1146"/>
      <c r="E38" s="1147"/>
      <c r="F38" s="36">
        <v>0.68</v>
      </c>
      <c r="G38" s="37">
        <v>0.21</v>
      </c>
      <c r="H38" s="37">
        <v>0.08</v>
      </c>
      <c r="I38" s="37">
        <v>0.24</v>
      </c>
      <c r="J38" s="38">
        <v>0.83</v>
      </c>
      <c r="K38" s="22"/>
      <c r="L38" s="22"/>
      <c r="M38" s="22"/>
      <c r="N38" s="22"/>
      <c r="O38" s="22"/>
      <c r="P38" s="22"/>
    </row>
    <row r="39" spans="1:16" ht="39" customHeight="1" x14ac:dyDescent="0.15">
      <c r="A39" s="22"/>
      <c r="B39" s="35"/>
      <c r="C39" s="1145" t="s">
        <v>566</v>
      </c>
      <c r="D39" s="1146"/>
      <c r="E39" s="1147"/>
      <c r="F39" s="36">
        <v>0.02</v>
      </c>
      <c r="G39" s="37">
        <v>0.02</v>
      </c>
      <c r="H39" s="37">
        <v>0.02</v>
      </c>
      <c r="I39" s="37">
        <v>0.05</v>
      </c>
      <c r="J39" s="38">
        <v>0.43</v>
      </c>
      <c r="K39" s="22"/>
      <c r="L39" s="22"/>
      <c r="M39" s="22"/>
      <c r="N39" s="22"/>
      <c r="O39" s="22"/>
      <c r="P39" s="22"/>
    </row>
    <row r="40" spans="1:16" ht="39" customHeight="1" x14ac:dyDescent="0.15">
      <c r="A40" s="22"/>
      <c r="B40" s="35"/>
      <c r="C40" s="1145" t="s">
        <v>567</v>
      </c>
      <c r="D40" s="1146"/>
      <c r="E40" s="1147"/>
      <c r="F40" s="36">
        <v>4.47</v>
      </c>
      <c r="G40" s="37">
        <v>4.3</v>
      </c>
      <c r="H40" s="37">
        <v>3.48</v>
      </c>
      <c r="I40" s="37">
        <v>0.1</v>
      </c>
      <c r="J40" s="38">
        <v>0.38</v>
      </c>
      <c r="K40" s="22"/>
      <c r="L40" s="22"/>
      <c r="M40" s="22"/>
      <c r="N40" s="22"/>
      <c r="O40" s="22"/>
      <c r="P40" s="22"/>
    </row>
    <row r="41" spans="1:16" ht="39" customHeight="1" x14ac:dyDescent="0.15">
      <c r="A41" s="22"/>
      <c r="B41" s="35"/>
      <c r="C41" s="1145" t="s">
        <v>568</v>
      </c>
      <c r="D41" s="1146"/>
      <c r="E41" s="1147"/>
      <c r="F41" s="36">
        <v>0.02</v>
      </c>
      <c r="G41" s="37">
        <v>0.01</v>
      </c>
      <c r="H41" s="37">
        <v>0.12</v>
      </c>
      <c r="I41" s="37">
        <v>0.03</v>
      </c>
      <c r="J41" s="38">
        <v>0.02</v>
      </c>
      <c r="K41" s="22"/>
      <c r="L41" s="22"/>
      <c r="M41" s="22"/>
      <c r="N41" s="22"/>
      <c r="O41" s="22"/>
      <c r="P41" s="22"/>
    </row>
    <row r="42" spans="1:16" ht="39" customHeight="1" x14ac:dyDescent="0.15">
      <c r="A42" s="22"/>
      <c r="B42" s="39"/>
      <c r="C42" s="1145" t="s">
        <v>569</v>
      </c>
      <c r="D42" s="1146"/>
      <c r="E42" s="1147"/>
      <c r="F42" s="36" t="s">
        <v>512</v>
      </c>
      <c r="G42" s="37" t="s">
        <v>512</v>
      </c>
      <c r="H42" s="37" t="s">
        <v>512</v>
      </c>
      <c r="I42" s="37" t="s">
        <v>512</v>
      </c>
      <c r="J42" s="38" t="s">
        <v>512</v>
      </c>
      <c r="K42" s="22"/>
      <c r="L42" s="22"/>
      <c r="M42" s="22"/>
      <c r="N42" s="22"/>
      <c r="O42" s="22"/>
      <c r="P42" s="22"/>
    </row>
    <row r="43" spans="1:16" ht="39" customHeight="1" thickBot="1" x14ac:dyDescent="0.2">
      <c r="A43" s="22"/>
      <c r="B43" s="40"/>
      <c r="C43" s="1148" t="s">
        <v>570</v>
      </c>
      <c r="D43" s="1149"/>
      <c r="E43" s="1150"/>
      <c r="F43" s="41">
        <v>0.01</v>
      </c>
      <c r="G43" s="42">
        <v>0.02</v>
      </c>
      <c r="H43" s="42">
        <v>0.02</v>
      </c>
      <c r="I43" s="42">
        <v>0.01</v>
      </c>
      <c r="J43" s="43">
        <v>0.02</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Z3j/b0eN/i/sW5nv8KrHSkipth9FxQTl4NchbKHBDBYyWOUyh9ANZXD4qNYy+PG6Q6wlpeuIt1PovLPj460fjA==" saltValue="KbGQbCcORtIh8scWfIapR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85" zoomScaleNormal="8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554</v>
      </c>
      <c r="L44" s="56" t="s">
        <v>555</v>
      </c>
      <c r="M44" s="56" t="s">
        <v>556</v>
      </c>
      <c r="N44" s="56" t="s">
        <v>557</v>
      </c>
      <c r="O44" s="57" t="s">
        <v>558</v>
      </c>
      <c r="P44" s="48"/>
      <c r="Q44" s="48"/>
      <c r="R44" s="48"/>
      <c r="S44" s="48"/>
      <c r="T44" s="48"/>
      <c r="U44" s="48"/>
    </row>
    <row r="45" spans="1:21" ht="30.75" customHeight="1" x14ac:dyDescent="0.15">
      <c r="A45" s="48"/>
      <c r="B45" s="1176" t="s">
        <v>10</v>
      </c>
      <c r="C45" s="1177"/>
      <c r="D45" s="58"/>
      <c r="E45" s="1182" t="s">
        <v>11</v>
      </c>
      <c r="F45" s="1182"/>
      <c r="G45" s="1182"/>
      <c r="H45" s="1182"/>
      <c r="I45" s="1182"/>
      <c r="J45" s="1183"/>
      <c r="K45" s="59">
        <v>405</v>
      </c>
      <c r="L45" s="60">
        <v>406</v>
      </c>
      <c r="M45" s="60">
        <v>406</v>
      </c>
      <c r="N45" s="60">
        <v>432</v>
      </c>
      <c r="O45" s="61">
        <v>462</v>
      </c>
      <c r="P45" s="48"/>
      <c r="Q45" s="48"/>
      <c r="R45" s="48"/>
      <c r="S45" s="48"/>
      <c r="T45" s="48"/>
      <c r="U45" s="48"/>
    </row>
    <row r="46" spans="1:21" ht="30.75" customHeight="1" x14ac:dyDescent="0.15">
      <c r="A46" s="48"/>
      <c r="B46" s="1178"/>
      <c r="C46" s="1179"/>
      <c r="D46" s="62"/>
      <c r="E46" s="1155" t="s">
        <v>12</v>
      </c>
      <c r="F46" s="1155"/>
      <c r="G46" s="1155"/>
      <c r="H46" s="1155"/>
      <c r="I46" s="1155"/>
      <c r="J46" s="1156"/>
      <c r="K46" s="63" t="s">
        <v>512</v>
      </c>
      <c r="L46" s="64" t="s">
        <v>512</v>
      </c>
      <c r="M46" s="64" t="s">
        <v>512</v>
      </c>
      <c r="N46" s="64" t="s">
        <v>512</v>
      </c>
      <c r="O46" s="65" t="s">
        <v>512</v>
      </c>
      <c r="P46" s="48"/>
      <c r="Q46" s="48"/>
      <c r="R46" s="48"/>
      <c r="S46" s="48"/>
      <c r="T46" s="48"/>
      <c r="U46" s="48"/>
    </row>
    <row r="47" spans="1:21" ht="30.75" customHeight="1" x14ac:dyDescent="0.15">
      <c r="A47" s="48"/>
      <c r="B47" s="1178"/>
      <c r="C47" s="1179"/>
      <c r="D47" s="62"/>
      <c r="E47" s="1155" t="s">
        <v>13</v>
      </c>
      <c r="F47" s="1155"/>
      <c r="G47" s="1155"/>
      <c r="H47" s="1155"/>
      <c r="I47" s="1155"/>
      <c r="J47" s="1156"/>
      <c r="K47" s="63" t="s">
        <v>512</v>
      </c>
      <c r="L47" s="64" t="s">
        <v>512</v>
      </c>
      <c r="M47" s="64" t="s">
        <v>512</v>
      </c>
      <c r="N47" s="64" t="s">
        <v>512</v>
      </c>
      <c r="O47" s="65" t="s">
        <v>512</v>
      </c>
      <c r="P47" s="48"/>
      <c r="Q47" s="48"/>
      <c r="R47" s="48"/>
      <c r="S47" s="48"/>
      <c r="T47" s="48"/>
      <c r="U47" s="48"/>
    </row>
    <row r="48" spans="1:21" ht="30.75" customHeight="1" x14ac:dyDescent="0.15">
      <c r="A48" s="48"/>
      <c r="B48" s="1178"/>
      <c r="C48" s="1179"/>
      <c r="D48" s="62"/>
      <c r="E48" s="1155" t="s">
        <v>14</v>
      </c>
      <c r="F48" s="1155"/>
      <c r="G48" s="1155"/>
      <c r="H48" s="1155"/>
      <c r="I48" s="1155"/>
      <c r="J48" s="1156"/>
      <c r="K48" s="63">
        <v>166</v>
      </c>
      <c r="L48" s="64">
        <v>176</v>
      </c>
      <c r="M48" s="64">
        <v>171</v>
      </c>
      <c r="N48" s="64">
        <v>192</v>
      </c>
      <c r="O48" s="65">
        <v>197</v>
      </c>
      <c r="P48" s="48"/>
      <c r="Q48" s="48"/>
      <c r="R48" s="48"/>
      <c r="S48" s="48"/>
      <c r="T48" s="48"/>
      <c r="U48" s="48"/>
    </row>
    <row r="49" spans="1:21" ht="30.75" customHeight="1" x14ac:dyDescent="0.15">
      <c r="A49" s="48"/>
      <c r="B49" s="1178"/>
      <c r="C49" s="1179"/>
      <c r="D49" s="62"/>
      <c r="E49" s="1155" t="s">
        <v>15</v>
      </c>
      <c r="F49" s="1155"/>
      <c r="G49" s="1155"/>
      <c r="H49" s="1155"/>
      <c r="I49" s="1155"/>
      <c r="J49" s="1156"/>
      <c r="K49" s="63">
        <v>5</v>
      </c>
      <c r="L49" s="64">
        <v>9</v>
      </c>
      <c r="M49" s="64">
        <v>11</v>
      </c>
      <c r="N49" s="64">
        <v>16</v>
      </c>
      <c r="O49" s="65">
        <v>22</v>
      </c>
      <c r="P49" s="48"/>
      <c r="Q49" s="48"/>
      <c r="R49" s="48"/>
      <c r="S49" s="48"/>
      <c r="T49" s="48"/>
      <c r="U49" s="48"/>
    </row>
    <row r="50" spans="1:21" ht="30.75" customHeight="1" x14ac:dyDescent="0.15">
      <c r="A50" s="48"/>
      <c r="B50" s="1178"/>
      <c r="C50" s="1179"/>
      <c r="D50" s="62"/>
      <c r="E50" s="1155" t="s">
        <v>16</v>
      </c>
      <c r="F50" s="1155"/>
      <c r="G50" s="1155"/>
      <c r="H50" s="1155"/>
      <c r="I50" s="1155"/>
      <c r="J50" s="1156"/>
      <c r="K50" s="63">
        <v>72</v>
      </c>
      <c r="L50" s="64">
        <v>71</v>
      </c>
      <c r="M50" s="64">
        <v>66</v>
      </c>
      <c r="N50" s="64">
        <v>65</v>
      </c>
      <c r="O50" s="65">
        <v>66</v>
      </c>
      <c r="P50" s="48"/>
      <c r="Q50" s="48"/>
      <c r="R50" s="48"/>
      <c r="S50" s="48"/>
      <c r="T50" s="48"/>
      <c r="U50" s="48"/>
    </row>
    <row r="51" spans="1:21" ht="30.75" customHeight="1" x14ac:dyDescent="0.15">
      <c r="A51" s="48"/>
      <c r="B51" s="1180"/>
      <c r="C51" s="1181"/>
      <c r="D51" s="66"/>
      <c r="E51" s="1155" t="s">
        <v>17</v>
      </c>
      <c r="F51" s="1155"/>
      <c r="G51" s="1155"/>
      <c r="H51" s="1155"/>
      <c r="I51" s="1155"/>
      <c r="J51" s="1156"/>
      <c r="K51" s="63" t="s">
        <v>512</v>
      </c>
      <c r="L51" s="64" t="s">
        <v>512</v>
      </c>
      <c r="M51" s="64" t="s">
        <v>512</v>
      </c>
      <c r="N51" s="64" t="s">
        <v>512</v>
      </c>
      <c r="O51" s="65" t="s">
        <v>512</v>
      </c>
      <c r="P51" s="48"/>
      <c r="Q51" s="48"/>
      <c r="R51" s="48"/>
      <c r="S51" s="48"/>
      <c r="T51" s="48"/>
      <c r="U51" s="48"/>
    </row>
    <row r="52" spans="1:21" ht="30.75" customHeight="1" x14ac:dyDescent="0.15">
      <c r="A52" s="48"/>
      <c r="B52" s="1153" t="s">
        <v>18</v>
      </c>
      <c r="C52" s="1154"/>
      <c r="D52" s="66"/>
      <c r="E52" s="1155" t="s">
        <v>19</v>
      </c>
      <c r="F52" s="1155"/>
      <c r="G52" s="1155"/>
      <c r="H52" s="1155"/>
      <c r="I52" s="1155"/>
      <c r="J52" s="1156"/>
      <c r="K52" s="63">
        <v>423</v>
      </c>
      <c r="L52" s="64">
        <v>426</v>
      </c>
      <c r="M52" s="64">
        <v>418</v>
      </c>
      <c r="N52" s="64">
        <v>416</v>
      </c>
      <c r="O52" s="65">
        <v>435</v>
      </c>
      <c r="P52" s="48"/>
      <c r="Q52" s="48"/>
      <c r="R52" s="48"/>
      <c r="S52" s="48"/>
      <c r="T52" s="48"/>
      <c r="U52" s="48"/>
    </row>
    <row r="53" spans="1:21" ht="30.75" customHeight="1" thickBot="1" x14ac:dyDescent="0.2">
      <c r="A53" s="48"/>
      <c r="B53" s="1157" t="s">
        <v>20</v>
      </c>
      <c r="C53" s="1158"/>
      <c r="D53" s="67"/>
      <c r="E53" s="1159" t="s">
        <v>21</v>
      </c>
      <c r="F53" s="1159"/>
      <c r="G53" s="1159"/>
      <c r="H53" s="1159"/>
      <c r="I53" s="1159"/>
      <c r="J53" s="1160"/>
      <c r="K53" s="68">
        <v>225</v>
      </c>
      <c r="L53" s="69">
        <v>236</v>
      </c>
      <c r="M53" s="69">
        <v>236</v>
      </c>
      <c r="N53" s="69">
        <v>289</v>
      </c>
      <c r="O53" s="70">
        <v>312</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23</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24</v>
      </c>
      <c r="C56" s="73"/>
      <c r="D56" s="73"/>
      <c r="E56" s="73"/>
      <c r="F56" s="73"/>
      <c r="G56" s="73"/>
      <c r="H56" s="73"/>
      <c r="I56" s="73"/>
      <c r="J56" s="73"/>
      <c r="K56" s="74"/>
      <c r="L56" s="74"/>
      <c r="M56" s="74"/>
      <c r="N56" s="74"/>
      <c r="O56" s="75" t="s">
        <v>571</v>
      </c>
      <c r="P56" s="48"/>
      <c r="Q56" s="48"/>
      <c r="R56" s="48"/>
      <c r="S56" s="48"/>
      <c r="T56" s="48"/>
      <c r="U56" s="48"/>
    </row>
    <row r="57" spans="1:21" ht="31.5" customHeight="1" thickBot="1" x14ac:dyDescent="0.2">
      <c r="A57" s="48"/>
      <c r="B57" s="76"/>
      <c r="C57" s="77"/>
      <c r="D57" s="77"/>
      <c r="E57" s="78"/>
      <c r="F57" s="78"/>
      <c r="G57" s="78"/>
      <c r="H57" s="78"/>
      <c r="I57" s="78"/>
      <c r="J57" s="79" t="s">
        <v>2</v>
      </c>
      <c r="K57" s="80" t="s">
        <v>572</v>
      </c>
      <c r="L57" s="81" t="s">
        <v>573</v>
      </c>
      <c r="M57" s="81" t="s">
        <v>574</v>
      </c>
      <c r="N57" s="81" t="s">
        <v>575</v>
      </c>
      <c r="O57" s="82" t="s">
        <v>576</v>
      </c>
      <c r="P57" s="48"/>
      <c r="Q57" s="48"/>
      <c r="R57" s="48"/>
      <c r="S57" s="48"/>
      <c r="T57" s="48"/>
      <c r="U57" s="48"/>
    </row>
    <row r="58" spans="1:21" ht="31.5" customHeight="1" x14ac:dyDescent="0.15">
      <c r="B58" s="1161" t="s">
        <v>25</v>
      </c>
      <c r="C58" s="1162"/>
      <c r="D58" s="1167" t="s">
        <v>26</v>
      </c>
      <c r="E58" s="1168"/>
      <c r="F58" s="1168"/>
      <c r="G58" s="1168"/>
      <c r="H58" s="1168"/>
      <c r="I58" s="1168"/>
      <c r="J58" s="1169"/>
      <c r="K58" s="83"/>
      <c r="L58" s="84"/>
      <c r="M58" s="84"/>
      <c r="N58" s="84"/>
      <c r="O58" s="85"/>
    </row>
    <row r="59" spans="1:21" ht="31.5" customHeight="1" x14ac:dyDescent="0.15">
      <c r="B59" s="1163"/>
      <c r="C59" s="1164"/>
      <c r="D59" s="1170" t="s">
        <v>27</v>
      </c>
      <c r="E59" s="1171"/>
      <c r="F59" s="1171"/>
      <c r="G59" s="1171"/>
      <c r="H59" s="1171"/>
      <c r="I59" s="1171"/>
      <c r="J59" s="1172"/>
      <c r="K59" s="86"/>
      <c r="L59" s="87"/>
      <c r="M59" s="87"/>
      <c r="N59" s="87"/>
      <c r="O59" s="88"/>
    </row>
    <row r="60" spans="1:21" ht="31.5" customHeight="1" thickBot="1" x14ac:dyDescent="0.2">
      <c r="B60" s="1165"/>
      <c r="C60" s="1166"/>
      <c r="D60" s="1173" t="s">
        <v>28</v>
      </c>
      <c r="E60" s="1174"/>
      <c r="F60" s="1174"/>
      <c r="G60" s="1174"/>
      <c r="H60" s="1174"/>
      <c r="I60" s="1174"/>
      <c r="J60" s="1175"/>
      <c r="K60" s="89"/>
      <c r="L60" s="90"/>
      <c r="M60" s="90"/>
      <c r="N60" s="90"/>
      <c r="O60" s="91"/>
    </row>
    <row r="61" spans="1:21" ht="24" customHeight="1" x14ac:dyDescent="0.15">
      <c r="B61" s="92"/>
      <c r="C61" s="92"/>
      <c r="D61" s="93" t="s">
        <v>29</v>
      </c>
      <c r="E61" s="94"/>
      <c r="F61" s="94"/>
      <c r="G61" s="94"/>
      <c r="H61" s="94"/>
      <c r="I61" s="94"/>
      <c r="J61" s="94"/>
      <c r="K61" s="94"/>
      <c r="L61" s="94"/>
      <c r="M61" s="94"/>
      <c r="N61" s="94"/>
      <c r="O61" s="94"/>
    </row>
    <row r="62" spans="1:21" ht="24" customHeight="1" x14ac:dyDescent="0.15">
      <c r="B62" s="95"/>
      <c r="C62" s="95"/>
      <c r="D62" s="93" t="s">
        <v>30</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tl5n1gaOoM/qvrktzZjj5+mQSN8K6pBu6TuqQfe3kd4bUfBqzNORPlF/oxBLmLRf7mKUTHBdFALeBo1xsgPmYA==" saltValue="dd926uBRQk4q+E7awdyDQ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85" zoomScaleNormal="85"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8</v>
      </c>
    </row>
    <row r="40" spans="2:13" ht="27.75" customHeight="1" thickBot="1" x14ac:dyDescent="0.2">
      <c r="B40" s="98" t="s">
        <v>9</v>
      </c>
      <c r="C40" s="99"/>
      <c r="D40" s="99"/>
      <c r="E40" s="100"/>
      <c r="F40" s="100"/>
      <c r="G40" s="100"/>
      <c r="H40" s="101" t="s">
        <v>2</v>
      </c>
      <c r="I40" s="102" t="s">
        <v>554</v>
      </c>
      <c r="J40" s="103" t="s">
        <v>555</v>
      </c>
      <c r="K40" s="103" t="s">
        <v>556</v>
      </c>
      <c r="L40" s="103" t="s">
        <v>557</v>
      </c>
      <c r="M40" s="104" t="s">
        <v>558</v>
      </c>
    </row>
    <row r="41" spans="2:13" ht="27.75" customHeight="1" x14ac:dyDescent="0.15">
      <c r="B41" s="1196" t="s">
        <v>31</v>
      </c>
      <c r="C41" s="1197"/>
      <c r="D41" s="105"/>
      <c r="E41" s="1198" t="s">
        <v>32</v>
      </c>
      <c r="F41" s="1198"/>
      <c r="G41" s="1198"/>
      <c r="H41" s="1199"/>
      <c r="I41" s="355">
        <v>5470</v>
      </c>
      <c r="J41" s="356">
        <v>5453</v>
      </c>
      <c r="K41" s="356">
        <v>5714</v>
      </c>
      <c r="L41" s="356">
        <v>6266</v>
      </c>
      <c r="M41" s="357">
        <v>6362</v>
      </c>
    </row>
    <row r="42" spans="2:13" ht="27.75" customHeight="1" x14ac:dyDescent="0.15">
      <c r="B42" s="1186"/>
      <c r="C42" s="1187"/>
      <c r="D42" s="106"/>
      <c r="E42" s="1190" t="s">
        <v>33</v>
      </c>
      <c r="F42" s="1190"/>
      <c r="G42" s="1190"/>
      <c r="H42" s="1191"/>
      <c r="I42" s="358">
        <v>664</v>
      </c>
      <c r="J42" s="359">
        <v>580</v>
      </c>
      <c r="K42" s="359">
        <v>538</v>
      </c>
      <c r="L42" s="359">
        <v>496</v>
      </c>
      <c r="M42" s="360">
        <v>811</v>
      </c>
    </row>
    <row r="43" spans="2:13" ht="27.75" customHeight="1" x14ac:dyDescent="0.15">
      <c r="B43" s="1186"/>
      <c r="C43" s="1187"/>
      <c r="D43" s="106"/>
      <c r="E43" s="1190" t="s">
        <v>34</v>
      </c>
      <c r="F43" s="1190"/>
      <c r="G43" s="1190"/>
      <c r="H43" s="1191"/>
      <c r="I43" s="358">
        <v>2863</v>
      </c>
      <c r="J43" s="359">
        <v>3062</v>
      </c>
      <c r="K43" s="359">
        <v>2743</v>
      </c>
      <c r="L43" s="359">
        <v>2890</v>
      </c>
      <c r="M43" s="360">
        <v>2833</v>
      </c>
    </row>
    <row r="44" spans="2:13" ht="27.75" customHeight="1" x14ac:dyDescent="0.15">
      <c r="B44" s="1186"/>
      <c r="C44" s="1187"/>
      <c r="D44" s="106"/>
      <c r="E44" s="1190" t="s">
        <v>35</v>
      </c>
      <c r="F44" s="1190"/>
      <c r="G44" s="1190"/>
      <c r="H44" s="1191"/>
      <c r="I44" s="358">
        <v>289</v>
      </c>
      <c r="J44" s="359">
        <v>322</v>
      </c>
      <c r="K44" s="359">
        <v>323</v>
      </c>
      <c r="L44" s="359">
        <v>326</v>
      </c>
      <c r="M44" s="360">
        <v>430</v>
      </c>
    </row>
    <row r="45" spans="2:13" ht="27.75" customHeight="1" x14ac:dyDescent="0.15">
      <c r="B45" s="1186"/>
      <c r="C45" s="1187"/>
      <c r="D45" s="106"/>
      <c r="E45" s="1190" t="s">
        <v>36</v>
      </c>
      <c r="F45" s="1190"/>
      <c r="G45" s="1190"/>
      <c r="H45" s="1191"/>
      <c r="I45" s="358">
        <v>396</v>
      </c>
      <c r="J45" s="359">
        <v>322</v>
      </c>
      <c r="K45" s="359">
        <v>396</v>
      </c>
      <c r="L45" s="359">
        <v>394</v>
      </c>
      <c r="M45" s="360">
        <v>403</v>
      </c>
    </row>
    <row r="46" spans="2:13" ht="27.75" customHeight="1" x14ac:dyDescent="0.15">
      <c r="B46" s="1186"/>
      <c r="C46" s="1187"/>
      <c r="D46" s="107"/>
      <c r="E46" s="1190" t="s">
        <v>37</v>
      </c>
      <c r="F46" s="1190"/>
      <c r="G46" s="1190"/>
      <c r="H46" s="1191"/>
      <c r="I46" s="358" t="s">
        <v>512</v>
      </c>
      <c r="J46" s="359" t="s">
        <v>512</v>
      </c>
      <c r="K46" s="359" t="s">
        <v>512</v>
      </c>
      <c r="L46" s="359" t="s">
        <v>512</v>
      </c>
      <c r="M46" s="360" t="s">
        <v>512</v>
      </c>
    </row>
    <row r="47" spans="2:13" ht="27.75" customHeight="1" x14ac:dyDescent="0.15">
      <c r="B47" s="1186"/>
      <c r="C47" s="1187"/>
      <c r="D47" s="108"/>
      <c r="E47" s="1200" t="s">
        <v>38</v>
      </c>
      <c r="F47" s="1201"/>
      <c r="G47" s="1201"/>
      <c r="H47" s="1202"/>
      <c r="I47" s="358" t="s">
        <v>512</v>
      </c>
      <c r="J47" s="359" t="s">
        <v>512</v>
      </c>
      <c r="K47" s="359" t="s">
        <v>512</v>
      </c>
      <c r="L47" s="359" t="s">
        <v>512</v>
      </c>
      <c r="M47" s="360" t="s">
        <v>512</v>
      </c>
    </row>
    <row r="48" spans="2:13" ht="27.75" customHeight="1" x14ac:dyDescent="0.15">
      <c r="B48" s="1186"/>
      <c r="C48" s="1187"/>
      <c r="D48" s="106"/>
      <c r="E48" s="1190" t="s">
        <v>39</v>
      </c>
      <c r="F48" s="1190"/>
      <c r="G48" s="1190"/>
      <c r="H48" s="1191"/>
      <c r="I48" s="358" t="s">
        <v>512</v>
      </c>
      <c r="J48" s="359" t="s">
        <v>512</v>
      </c>
      <c r="K48" s="359" t="s">
        <v>512</v>
      </c>
      <c r="L48" s="359" t="s">
        <v>512</v>
      </c>
      <c r="M48" s="360" t="s">
        <v>512</v>
      </c>
    </row>
    <row r="49" spans="2:13" ht="27.75" customHeight="1" x14ac:dyDescent="0.15">
      <c r="B49" s="1188"/>
      <c r="C49" s="1189"/>
      <c r="D49" s="106"/>
      <c r="E49" s="1190" t="s">
        <v>40</v>
      </c>
      <c r="F49" s="1190"/>
      <c r="G49" s="1190"/>
      <c r="H49" s="1191"/>
      <c r="I49" s="358" t="s">
        <v>512</v>
      </c>
      <c r="J49" s="359" t="s">
        <v>512</v>
      </c>
      <c r="K49" s="359" t="s">
        <v>512</v>
      </c>
      <c r="L49" s="359" t="s">
        <v>512</v>
      </c>
      <c r="M49" s="360" t="s">
        <v>512</v>
      </c>
    </row>
    <row r="50" spans="2:13" ht="27.75" customHeight="1" x14ac:dyDescent="0.15">
      <c r="B50" s="1184" t="s">
        <v>41</v>
      </c>
      <c r="C50" s="1185"/>
      <c r="D50" s="109"/>
      <c r="E50" s="1190" t="s">
        <v>42</v>
      </c>
      <c r="F50" s="1190"/>
      <c r="G50" s="1190"/>
      <c r="H50" s="1191"/>
      <c r="I50" s="358">
        <v>2697</v>
      </c>
      <c r="J50" s="359">
        <v>3366</v>
      </c>
      <c r="K50" s="359">
        <v>3221</v>
      </c>
      <c r="L50" s="359">
        <v>3290</v>
      </c>
      <c r="M50" s="360">
        <v>2905</v>
      </c>
    </row>
    <row r="51" spans="2:13" ht="27.75" customHeight="1" x14ac:dyDescent="0.15">
      <c r="B51" s="1186"/>
      <c r="C51" s="1187"/>
      <c r="D51" s="106"/>
      <c r="E51" s="1190" t="s">
        <v>43</v>
      </c>
      <c r="F51" s="1190"/>
      <c r="G51" s="1190"/>
      <c r="H51" s="1191"/>
      <c r="I51" s="358">
        <v>189</v>
      </c>
      <c r="J51" s="359">
        <v>236</v>
      </c>
      <c r="K51" s="359">
        <v>43</v>
      </c>
      <c r="L51" s="359">
        <v>39</v>
      </c>
      <c r="M51" s="360">
        <v>103</v>
      </c>
    </row>
    <row r="52" spans="2:13" ht="27.75" customHeight="1" x14ac:dyDescent="0.15">
      <c r="B52" s="1188"/>
      <c r="C52" s="1189"/>
      <c r="D52" s="106"/>
      <c r="E52" s="1190" t="s">
        <v>44</v>
      </c>
      <c r="F52" s="1190"/>
      <c r="G52" s="1190"/>
      <c r="H52" s="1191"/>
      <c r="I52" s="358">
        <v>5550</v>
      </c>
      <c r="J52" s="359">
        <v>5574</v>
      </c>
      <c r="K52" s="359">
        <v>5559</v>
      </c>
      <c r="L52" s="359">
        <v>5745</v>
      </c>
      <c r="M52" s="360">
        <v>5657</v>
      </c>
    </row>
    <row r="53" spans="2:13" ht="27.75" customHeight="1" thickBot="1" x14ac:dyDescent="0.2">
      <c r="B53" s="1192" t="s">
        <v>45</v>
      </c>
      <c r="C53" s="1193"/>
      <c r="D53" s="110"/>
      <c r="E53" s="1194" t="s">
        <v>46</v>
      </c>
      <c r="F53" s="1194"/>
      <c r="G53" s="1194"/>
      <c r="H53" s="1195"/>
      <c r="I53" s="361">
        <v>1244</v>
      </c>
      <c r="J53" s="362">
        <v>563</v>
      </c>
      <c r="K53" s="362">
        <v>891</v>
      </c>
      <c r="L53" s="362">
        <v>1298</v>
      </c>
      <c r="M53" s="363">
        <v>2174</v>
      </c>
    </row>
    <row r="54" spans="2:13" ht="27.75" customHeight="1" x14ac:dyDescent="0.15">
      <c r="B54" s="111" t="s">
        <v>47</v>
      </c>
      <c r="C54" s="112"/>
      <c r="D54" s="112"/>
      <c r="E54" s="113"/>
      <c r="F54" s="113"/>
      <c r="G54" s="113"/>
      <c r="H54" s="113"/>
      <c r="I54" s="114"/>
      <c r="J54" s="114"/>
      <c r="K54" s="114"/>
      <c r="L54" s="114"/>
      <c r="M54" s="114"/>
    </row>
    <row r="55" spans="2:13" x14ac:dyDescent="0.15"/>
  </sheetData>
  <sheetProtection algorithmName="SHA-512" hashValue="jijX06gsBh+fx5P3OAvYs6dZW1baxJ5rpgCRTX02JenmL1chpClZbxG3zb2jpi+BFRSlpFR6j+YPmpzqp4M3rw==" saltValue="bF38mKUwh3/kwIO8q8ucx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48</v>
      </c>
    </row>
    <row r="54" spans="2:8" ht="29.25" customHeight="1" thickBot="1" x14ac:dyDescent="0.25">
      <c r="B54" s="116" t="s">
        <v>1</v>
      </c>
      <c r="C54" s="117"/>
      <c r="D54" s="117"/>
      <c r="E54" s="118" t="s">
        <v>2</v>
      </c>
      <c r="F54" s="119" t="s">
        <v>556</v>
      </c>
      <c r="G54" s="119" t="s">
        <v>557</v>
      </c>
      <c r="H54" s="120" t="s">
        <v>558</v>
      </c>
    </row>
    <row r="55" spans="2:8" ht="52.5" customHeight="1" x14ac:dyDescent="0.15">
      <c r="B55" s="121"/>
      <c r="C55" s="1211" t="s">
        <v>49</v>
      </c>
      <c r="D55" s="1211"/>
      <c r="E55" s="1212"/>
      <c r="F55" s="122">
        <v>1171</v>
      </c>
      <c r="G55" s="122">
        <v>1244</v>
      </c>
      <c r="H55" s="123">
        <v>1151</v>
      </c>
    </row>
    <row r="56" spans="2:8" ht="52.5" customHeight="1" x14ac:dyDescent="0.15">
      <c r="B56" s="124"/>
      <c r="C56" s="1213" t="s">
        <v>50</v>
      </c>
      <c r="D56" s="1213"/>
      <c r="E56" s="1214"/>
      <c r="F56" s="125">
        <v>11</v>
      </c>
      <c r="G56" s="125">
        <v>86</v>
      </c>
      <c r="H56" s="126">
        <v>96</v>
      </c>
    </row>
    <row r="57" spans="2:8" ht="53.25" customHeight="1" x14ac:dyDescent="0.15">
      <c r="B57" s="124"/>
      <c r="C57" s="1215" t="s">
        <v>51</v>
      </c>
      <c r="D57" s="1215"/>
      <c r="E57" s="1216"/>
      <c r="F57" s="127">
        <v>1668</v>
      </c>
      <c r="G57" s="127">
        <v>1549</v>
      </c>
      <c r="H57" s="128">
        <v>1427</v>
      </c>
    </row>
    <row r="58" spans="2:8" ht="45.75" customHeight="1" x14ac:dyDescent="0.15">
      <c r="B58" s="129"/>
      <c r="C58" s="1203" t="s">
        <v>587</v>
      </c>
      <c r="D58" s="1204"/>
      <c r="E58" s="1205"/>
      <c r="F58" s="130">
        <v>824</v>
      </c>
      <c r="G58" s="130">
        <v>713</v>
      </c>
      <c r="H58" s="131">
        <v>692</v>
      </c>
    </row>
    <row r="59" spans="2:8" ht="45.75" customHeight="1" x14ac:dyDescent="0.15">
      <c r="B59" s="129"/>
      <c r="C59" s="1203" t="s">
        <v>588</v>
      </c>
      <c r="D59" s="1204"/>
      <c r="E59" s="1205"/>
      <c r="F59" s="130">
        <v>148</v>
      </c>
      <c r="G59" s="130">
        <v>149</v>
      </c>
      <c r="H59" s="131">
        <v>151</v>
      </c>
    </row>
    <row r="60" spans="2:8" ht="45.75" customHeight="1" x14ac:dyDescent="0.15">
      <c r="B60" s="129"/>
      <c r="C60" s="1203" t="s">
        <v>589</v>
      </c>
      <c r="D60" s="1204"/>
      <c r="E60" s="1205"/>
      <c r="F60" s="130">
        <v>167</v>
      </c>
      <c r="G60" s="130">
        <v>128</v>
      </c>
      <c r="H60" s="131">
        <v>128</v>
      </c>
    </row>
    <row r="61" spans="2:8" ht="45.75" customHeight="1" x14ac:dyDescent="0.15">
      <c r="B61" s="129"/>
      <c r="C61" s="1203" t="s">
        <v>590</v>
      </c>
      <c r="D61" s="1204"/>
      <c r="E61" s="1205"/>
      <c r="F61" s="130">
        <v>89</v>
      </c>
      <c r="G61" s="130">
        <v>106</v>
      </c>
      <c r="H61" s="131">
        <v>106</v>
      </c>
    </row>
    <row r="62" spans="2:8" ht="45.75" customHeight="1" thickBot="1" x14ac:dyDescent="0.2">
      <c r="B62" s="132"/>
      <c r="C62" s="1206" t="s">
        <v>591</v>
      </c>
      <c r="D62" s="1207"/>
      <c r="E62" s="1208"/>
      <c r="F62" s="133">
        <v>52</v>
      </c>
      <c r="G62" s="133">
        <v>52</v>
      </c>
      <c r="H62" s="134">
        <v>72</v>
      </c>
    </row>
    <row r="63" spans="2:8" ht="52.5" customHeight="1" thickBot="1" x14ac:dyDescent="0.2">
      <c r="B63" s="135"/>
      <c r="C63" s="1209" t="s">
        <v>52</v>
      </c>
      <c r="D63" s="1209"/>
      <c r="E63" s="1210"/>
      <c r="F63" s="136">
        <v>2849</v>
      </c>
      <c r="G63" s="136">
        <v>2879</v>
      </c>
      <c r="H63" s="137">
        <v>2675</v>
      </c>
    </row>
    <row r="64" spans="2:8" x14ac:dyDescent="0.15"/>
  </sheetData>
  <sheetProtection algorithmName="SHA-512" hashValue="24E58E+VlK1AG2KS7kEvkFiPlF5bd08mOEBHnn0xqml4RMWXHHOGoOj6A5mGxr4Jaq+OiU1ICaqybs2abPC9aA==" saltValue="L/zYd+aOUGstZFekS89Mq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53</v>
      </c>
      <c r="E2" s="149"/>
      <c r="F2" s="150" t="s">
        <v>551</v>
      </c>
      <c r="G2" s="151"/>
      <c r="H2" s="152"/>
    </row>
    <row r="3" spans="1:8" x14ac:dyDescent="0.15">
      <c r="A3" s="148" t="s">
        <v>544</v>
      </c>
      <c r="B3" s="153"/>
      <c r="C3" s="154"/>
      <c r="D3" s="155">
        <v>47027</v>
      </c>
      <c r="E3" s="156"/>
      <c r="F3" s="157">
        <v>108252</v>
      </c>
      <c r="G3" s="158"/>
      <c r="H3" s="159"/>
    </row>
    <row r="4" spans="1:8" x14ac:dyDescent="0.15">
      <c r="A4" s="160"/>
      <c r="B4" s="161"/>
      <c r="C4" s="162"/>
      <c r="D4" s="163">
        <v>29456</v>
      </c>
      <c r="E4" s="164"/>
      <c r="F4" s="165">
        <v>50321</v>
      </c>
      <c r="G4" s="166"/>
      <c r="H4" s="167"/>
    </row>
    <row r="5" spans="1:8" x14ac:dyDescent="0.15">
      <c r="A5" s="148" t="s">
        <v>546</v>
      </c>
      <c r="B5" s="153"/>
      <c r="C5" s="154"/>
      <c r="D5" s="155">
        <v>35316</v>
      </c>
      <c r="E5" s="156"/>
      <c r="F5" s="157">
        <v>93492</v>
      </c>
      <c r="G5" s="158"/>
      <c r="H5" s="159"/>
    </row>
    <row r="6" spans="1:8" x14ac:dyDescent="0.15">
      <c r="A6" s="160"/>
      <c r="B6" s="161"/>
      <c r="C6" s="162"/>
      <c r="D6" s="163">
        <v>21325</v>
      </c>
      <c r="E6" s="164"/>
      <c r="F6" s="165">
        <v>53316</v>
      </c>
      <c r="G6" s="166"/>
      <c r="H6" s="167"/>
    </row>
    <row r="7" spans="1:8" x14ac:dyDescent="0.15">
      <c r="A7" s="148" t="s">
        <v>547</v>
      </c>
      <c r="B7" s="153"/>
      <c r="C7" s="154"/>
      <c r="D7" s="155">
        <v>62259</v>
      </c>
      <c r="E7" s="156"/>
      <c r="F7" s="157">
        <v>94796</v>
      </c>
      <c r="G7" s="158"/>
      <c r="H7" s="159"/>
    </row>
    <row r="8" spans="1:8" x14ac:dyDescent="0.15">
      <c r="A8" s="160"/>
      <c r="B8" s="161"/>
      <c r="C8" s="162"/>
      <c r="D8" s="163">
        <v>24410</v>
      </c>
      <c r="E8" s="164"/>
      <c r="F8" s="165">
        <v>55781</v>
      </c>
      <c r="G8" s="166"/>
      <c r="H8" s="167"/>
    </row>
    <row r="9" spans="1:8" x14ac:dyDescent="0.15">
      <c r="A9" s="148" t="s">
        <v>548</v>
      </c>
      <c r="B9" s="153"/>
      <c r="C9" s="154"/>
      <c r="D9" s="155">
        <v>107426</v>
      </c>
      <c r="E9" s="156"/>
      <c r="F9" s="157">
        <v>85942</v>
      </c>
      <c r="G9" s="158"/>
      <c r="H9" s="159"/>
    </row>
    <row r="10" spans="1:8" x14ac:dyDescent="0.15">
      <c r="A10" s="160"/>
      <c r="B10" s="161"/>
      <c r="C10" s="162"/>
      <c r="D10" s="163">
        <v>79274</v>
      </c>
      <c r="E10" s="164"/>
      <c r="F10" s="165">
        <v>48630</v>
      </c>
      <c r="G10" s="166"/>
      <c r="H10" s="167"/>
    </row>
    <row r="11" spans="1:8" x14ac:dyDescent="0.15">
      <c r="A11" s="148" t="s">
        <v>549</v>
      </c>
      <c r="B11" s="153"/>
      <c r="C11" s="154"/>
      <c r="D11" s="155">
        <v>105306</v>
      </c>
      <c r="E11" s="156"/>
      <c r="F11" s="157">
        <v>95007</v>
      </c>
      <c r="G11" s="158"/>
      <c r="H11" s="159"/>
    </row>
    <row r="12" spans="1:8" x14ac:dyDescent="0.15">
      <c r="A12" s="160"/>
      <c r="B12" s="161"/>
      <c r="C12" s="168"/>
      <c r="D12" s="163">
        <v>56529</v>
      </c>
      <c r="E12" s="164"/>
      <c r="F12" s="165">
        <v>48509</v>
      </c>
      <c r="G12" s="166"/>
      <c r="H12" s="167"/>
    </row>
    <row r="13" spans="1:8" x14ac:dyDescent="0.15">
      <c r="A13" s="148"/>
      <c r="B13" s="153"/>
      <c r="C13" s="169"/>
      <c r="D13" s="170">
        <v>71467</v>
      </c>
      <c r="E13" s="171"/>
      <c r="F13" s="172">
        <v>95498</v>
      </c>
      <c r="G13" s="173"/>
      <c r="H13" s="159"/>
    </row>
    <row r="14" spans="1:8" x14ac:dyDescent="0.15">
      <c r="A14" s="160"/>
      <c r="B14" s="161"/>
      <c r="C14" s="162"/>
      <c r="D14" s="163">
        <v>42199</v>
      </c>
      <c r="E14" s="164"/>
      <c r="F14" s="165">
        <v>51311</v>
      </c>
      <c r="G14" s="166"/>
      <c r="H14" s="167"/>
    </row>
    <row r="17" spans="1:11" x14ac:dyDescent="0.15">
      <c r="A17" s="144" t="s">
        <v>54</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55</v>
      </c>
      <c r="B19" s="174">
        <f>ROUND(VALUE(SUBSTITUTE(実質収支比率等に係る経年分析!F$48,"▲","-")),2)</f>
        <v>2.57</v>
      </c>
      <c r="C19" s="174">
        <f>ROUND(VALUE(SUBSTITUTE(実質収支比率等に係る経年分析!G$48,"▲","-")),2)</f>
        <v>5.82</v>
      </c>
      <c r="D19" s="174">
        <f>ROUND(VALUE(SUBSTITUTE(実質収支比率等に係る経年分析!H$48,"▲","-")),2)</f>
        <v>5.43</v>
      </c>
      <c r="E19" s="174">
        <f>ROUND(VALUE(SUBSTITUTE(実質収支比率等に係る経年分析!I$48,"▲","-")),2)</f>
        <v>3.56</v>
      </c>
      <c r="F19" s="174">
        <f>ROUND(VALUE(SUBSTITUTE(実質収支比率等に係る経年分析!J$48,"▲","-")),2)</f>
        <v>3.96</v>
      </c>
    </row>
    <row r="20" spans="1:11" x14ac:dyDescent="0.15">
      <c r="A20" s="174" t="s">
        <v>56</v>
      </c>
      <c r="B20" s="174">
        <f>ROUND(VALUE(SUBSTITUTE(実質収支比率等に係る経年分析!F$47,"▲","-")),2)</f>
        <v>28.57</v>
      </c>
      <c r="C20" s="174">
        <f>ROUND(VALUE(SUBSTITUTE(実質収支比率等に係る経年分析!G$47,"▲","-")),2)</f>
        <v>46.99</v>
      </c>
      <c r="D20" s="174">
        <f>ROUND(VALUE(SUBSTITUTE(実質収支比率等に係る経年分析!H$47,"▲","-")),2)</f>
        <v>34.97</v>
      </c>
      <c r="E20" s="174">
        <f>ROUND(VALUE(SUBSTITUTE(実質収支比率等に係る経年分析!I$47,"▲","-")),2)</f>
        <v>34.78</v>
      </c>
      <c r="F20" s="174">
        <f>ROUND(VALUE(SUBSTITUTE(実質収支比率等に係る経年分析!J$47,"▲","-")),2)</f>
        <v>32.24</v>
      </c>
    </row>
    <row r="21" spans="1:11" x14ac:dyDescent="0.15">
      <c r="A21" s="174" t="s">
        <v>57</v>
      </c>
      <c r="B21" s="174">
        <f>IF(ISNUMBER(VALUE(SUBSTITUTE(実質収支比率等に係る経年分析!F$49,"▲","-"))),ROUND(VALUE(SUBSTITUTE(実質収支比率等に係る経年分析!F$49,"▲","-")),2),NA())</f>
        <v>3.71</v>
      </c>
      <c r="C21" s="174">
        <f>IF(ISNUMBER(VALUE(SUBSTITUTE(実質収支比率等に係る経年分析!G$49,"▲","-"))),ROUND(VALUE(SUBSTITUTE(実質収支比率等に係る経年分析!G$49,"▲","-")),2),NA())</f>
        <v>21.25</v>
      </c>
      <c r="D21" s="174">
        <f>IF(ISNUMBER(VALUE(SUBSTITUTE(実質収支比率等に係る経年分析!H$49,"▲","-"))),ROUND(VALUE(SUBSTITUTE(実質収支比率等に係る経年分析!H$49,"▲","-")),2),NA())</f>
        <v>-10.35</v>
      </c>
      <c r="E21" s="174">
        <f>IF(ISNUMBER(VALUE(SUBSTITUTE(実質収支比率等に係る経年分析!I$49,"▲","-"))),ROUND(VALUE(SUBSTITUTE(実質収支比率等に係る経年分析!I$49,"▲","-")),2),NA())</f>
        <v>0.52</v>
      </c>
      <c r="F21" s="174">
        <f>IF(ISNUMBER(VALUE(SUBSTITUTE(実質収支比率等に係る経年分析!J$49,"▲","-"))),ROUND(VALUE(SUBSTITUTE(実質収支比率等に係る経年分析!J$49,"▲","-")),2),NA())</f>
        <v>-2.19</v>
      </c>
    </row>
    <row r="24" spans="1:11" x14ac:dyDescent="0.15">
      <c r="A24" s="144" t="s">
        <v>58</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59</v>
      </c>
      <c r="C26" s="175" t="s">
        <v>60</v>
      </c>
      <c r="D26" s="175" t="s">
        <v>59</v>
      </c>
      <c r="E26" s="175" t="s">
        <v>60</v>
      </c>
      <c r="F26" s="175" t="s">
        <v>59</v>
      </c>
      <c r="G26" s="175" t="s">
        <v>60</v>
      </c>
      <c r="H26" s="175" t="s">
        <v>59</v>
      </c>
      <c r="I26" s="175" t="s">
        <v>60</v>
      </c>
      <c r="J26" s="175" t="s">
        <v>59</v>
      </c>
      <c r="K26" s="175" t="s">
        <v>60</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0.01</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0.02</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0.02</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0.01</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0.02</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鏡石駅東第１土地区画整理事業特別会計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0.02</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0.01</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0.12</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0.03</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0.02</v>
      </c>
    </row>
    <row r="30" spans="1:11" x14ac:dyDescent="0.15">
      <c r="A30" s="175" t="str">
        <f>IF(連結実質赤字比率に係る赤字・黒字の構成分析!C$40="",NA(),連結実質赤字比率に係る赤字・黒字の構成分析!C$40)</f>
        <v>国民健康保険特別会計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4.47</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4.3</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3.48</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0.1</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0.38</v>
      </c>
    </row>
    <row r="31" spans="1:11" x14ac:dyDescent="0.15">
      <c r="A31" s="175" t="str">
        <f>IF(連結実質赤字比率に係る赤字・黒字の構成分析!C$39="",NA(),連結実質赤字比率に係る赤字・黒字の構成分析!C$39)</f>
        <v>農業集落排水事業特別会計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0.02</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0.02</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0.02</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0.05</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0.43</v>
      </c>
    </row>
    <row r="32" spans="1:11" x14ac:dyDescent="0.15">
      <c r="A32" s="175" t="str">
        <f>IF(連結実質赤字比率に係る赤字・黒字の構成分析!C$38="",NA(),連結実質赤字比率に係る赤字・黒字の構成分析!C$38)</f>
        <v>介護保険特別会計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0.68</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0.21</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0.08</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0.24</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0.83</v>
      </c>
    </row>
    <row r="33" spans="1:16" x14ac:dyDescent="0.15">
      <c r="A33" s="175" t="str">
        <f>IF(連結実質赤字比率に係る赤字・黒字の構成分析!C$37="",NA(),連結実質赤字比率に係る赤字・黒字の構成分析!C$37)</f>
        <v>公共下水道事業特別会計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0.08</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0.09</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0.08</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7.0000000000000007E-2</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1.97</v>
      </c>
    </row>
    <row r="34" spans="1:16" x14ac:dyDescent="0.15">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2.5299999999999998</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5.79</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5.29</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3.52</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3.93</v>
      </c>
    </row>
    <row r="35" spans="1:16" x14ac:dyDescent="0.15">
      <c r="A35" s="175" t="str">
        <f>IF(連結実質赤字比率に係る赤字・黒字の構成分析!C$35="",NA(),連結実質赤字比率に係る赤字・黒字の構成分析!C$35)</f>
        <v>上水道事業会計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17.38</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18.72</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19.8</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19.73</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22.01</v>
      </c>
    </row>
    <row r="36" spans="1:16" x14ac:dyDescent="0.15">
      <c r="A36" s="175" t="str">
        <f>IF(連結実質赤字比率に係る赤字・黒字の構成分析!C$34="",NA(),連結実質赤字比率に係る赤字・黒字の構成分析!C$34)</f>
        <v>工業団地事業特別会計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25.09</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28.35</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25.81</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24.27</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24.88</v>
      </c>
    </row>
    <row r="39" spans="1:16" x14ac:dyDescent="0.15">
      <c r="A39" s="144" t="s">
        <v>61</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62</v>
      </c>
      <c r="C41" s="176"/>
      <c r="D41" s="176" t="s">
        <v>63</v>
      </c>
      <c r="E41" s="176" t="s">
        <v>62</v>
      </c>
      <c r="F41" s="176"/>
      <c r="G41" s="176" t="s">
        <v>63</v>
      </c>
      <c r="H41" s="176" t="s">
        <v>62</v>
      </c>
      <c r="I41" s="176"/>
      <c r="J41" s="176" t="s">
        <v>63</v>
      </c>
      <c r="K41" s="176" t="s">
        <v>62</v>
      </c>
      <c r="L41" s="176"/>
      <c r="M41" s="176" t="s">
        <v>63</v>
      </c>
      <c r="N41" s="176" t="s">
        <v>62</v>
      </c>
      <c r="O41" s="176"/>
      <c r="P41" s="176" t="s">
        <v>63</v>
      </c>
    </row>
    <row r="42" spans="1:16" x14ac:dyDescent="0.15">
      <c r="A42" s="176" t="s">
        <v>64</v>
      </c>
      <c r="B42" s="176"/>
      <c r="C42" s="176"/>
      <c r="D42" s="176">
        <f>'実質公債費比率（分子）の構造'!K$52</f>
        <v>423</v>
      </c>
      <c r="E42" s="176"/>
      <c r="F42" s="176"/>
      <c r="G42" s="176">
        <f>'実質公債費比率（分子）の構造'!L$52</f>
        <v>426</v>
      </c>
      <c r="H42" s="176"/>
      <c r="I42" s="176"/>
      <c r="J42" s="176">
        <f>'実質公債費比率（分子）の構造'!M$52</f>
        <v>418</v>
      </c>
      <c r="K42" s="176"/>
      <c r="L42" s="176"/>
      <c r="M42" s="176">
        <f>'実質公債費比率（分子）の構造'!N$52</f>
        <v>416</v>
      </c>
      <c r="N42" s="176"/>
      <c r="O42" s="176"/>
      <c r="P42" s="176">
        <f>'実質公債費比率（分子）の構造'!O$52</f>
        <v>435</v>
      </c>
    </row>
    <row r="43" spans="1:16" x14ac:dyDescent="0.15">
      <c r="A43" s="176" t="s">
        <v>65</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66</v>
      </c>
      <c r="B44" s="176">
        <f>'実質公債費比率（分子）の構造'!K$50</f>
        <v>72</v>
      </c>
      <c r="C44" s="176"/>
      <c r="D44" s="176"/>
      <c r="E44" s="176">
        <f>'実質公債費比率（分子）の構造'!L$50</f>
        <v>71</v>
      </c>
      <c r="F44" s="176"/>
      <c r="G44" s="176"/>
      <c r="H44" s="176">
        <f>'実質公債費比率（分子）の構造'!M$50</f>
        <v>66</v>
      </c>
      <c r="I44" s="176"/>
      <c r="J44" s="176"/>
      <c r="K44" s="176">
        <f>'実質公債費比率（分子）の構造'!N$50</f>
        <v>65</v>
      </c>
      <c r="L44" s="176"/>
      <c r="M44" s="176"/>
      <c r="N44" s="176">
        <f>'実質公債費比率（分子）の構造'!O$50</f>
        <v>66</v>
      </c>
      <c r="O44" s="176"/>
      <c r="P44" s="176"/>
    </row>
    <row r="45" spans="1:16" x14ac:dyDescent="0.15">
      <c r="A45" s="176" t="s">
        <v>67</v>
      </c>
      <c r="B45" s="176">
        <f>'実質公債費比率（分子）の構造'!K$49</f>
        <v>5</v>
      </c>
      <c r="C45" s="176"/>
      <c r="D45" s="176"/>
      <c r="E45" s="176">
        <f>'実質公債費比率（分子）の構造'!L$49</f>
        <v>9</v>
      </c>
      <c r="F45" s="176"/>
      <c r="G45" s="176"/>
      <c r="H45" s="176">
        <f>'実質公債費比率（分子）の構造'!M$49</f>
        <v>11</v>
      </c>
      <c r="I45" s="176"/>
      <c r="J45" s="176"/>
      <c r="K45" s="176">
        <f>'実質公債費比率（分子）の構造'!N$49</f>
        <v>16</v>
      </c>
      <c r="L45" s="176"/>
      <c r="M45" s="176"/>
      <c r="N45" s="176">
        <f>'実質公債費比率（分子）の構造'!O$49</f>
        <v>22</v>
      </c>
      <c r="O45" s="176"/>
      <c r="P45" s="176"/>
    </row>
    <row r="46" spans="1:16" x14ac:dyDescent="0.15">
      <c r="A46" s="176" t="s">
        <v>68</v>
      </c>
      <c r="B46" s="176">
        <f>'実質公債費比率（分子）の構造'!K$48</f>
        <v>166</v>
      </c>
      <c r="C46" s="176"/>
      <c r="D46" s="176"/>
      <c r="E46" s="176">
        <f>'実質公債費比率（分子）の構造'!L$48</f>
        <v>176</v>
      </c>
      <c r="F46" s="176"/>
      <c r="G46" s="176"/>
      <c r="H46" s="176">
        <f>'実質公債費比率（分子）の構造'!M$48</f>
        <v>171</v>
      </c>
      <c r="I46" s="176"/>
      <c r="J46" s="176"/>
      <c r="K46" s="176">
        <f>'実質公債費比率（分子）の構造'!N$48</f>
        <v>192</v>
      </c>
      <c r="L46" s="176"/>
      <c r="M46" s="176"/>
      <c r="N46" s="176">
        <f>'実質公債費比率（分子）の構造'!O$48</f>
        <v>197</v>
      </c>
      <c r="O46" s="176"/>
      <c r="P46" s="176"/>
    </row>
    <row r="47" spans="1:16" x14ac:dyDescent="0.15">
      <c r="A47" s="176" t="s">
        <v>69</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70</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71</v>
      </c>
      <c r="B49" s="176">
        <f>'実質公債費比率（分子）の構造'!K$45</f>
        <v>405</v>
      </c>
      <c r="C49" s="176"/>
      <c r="D49" s="176"/>
      <c r="E49" s="176">
        <f>'実質公債費比率（分子）の構造'!L$45</f>
        <v>406</v>
      </c>
      <c r="F49" s="176"/>
      <c r="G49" s="176"/>
      <c r="H49" s="176">
        <f>'実質公債費比率（分子）の構造'!M$45</f>
        <v>406</v>
      </c>
      <c r="I49" s="176"/>
      <c r="J49" s="176"/>
      <c r="K49" s="176">
        <f>'実質公債費比率（分子）の構造'!N$45</f>
        <v>432</v>
      </c>
      <c r="L49" s="176"/>
      <c r="M49" s="176"/>
      <c r="N49" s="176">
        <f>'実質公債費比率（分子）の構造'!O$45</f>
        <v>462</v>
      </c>
      <c r="O49" s="176"/>
      <c r="P49" s="176"/>
    </row>
    <row r="50" spans="1:16" x14ac:dyDescent="0.15">
      <c r="A50" s="176" t="s">
        <v>72</v>
      </c>
      <c r="B50" s="176" t="e">
        <f>NA()</f>
        <v>#N/A</v>
      </c>
      <c r="C50" s="176">
        <f>IF(ISNUMBER('実質公債費比率（分子）の構造'!K$53),'実質公債費比率（分子）の構造'!K$53,NA())</f>
        <v>225</v>
      </c>
      <c r="D50" s="176" t="e">
        <f>NA()</f>
        <v>#N/A</v>
      </c>
      <c r="E50" s="176" t="e">
        <f>NA()</f>
        <v>#N/A</v>
      </c>
      <c r="F50" s="176">
        <f>IF(ISNUMBER('実質公債費比率（分子）の構造'!L$53),'実質公債費比率（分子）の構造'!L$53,NA())</f>
        <v>236</v>
      </c>
      <c r="G50" s="176" t="e">
        <f>NA()</f>
        <v>#N/A</v>
      </c>
      <c r="H50" s="176" t="e">
        <f>NA()</f>
        <v>#N/A</v>
      </c>
      <c r="I50" s="176">
        <f>IF(ISNUMBER('実質公債費比率（分子）の構造'!M$53),'実質公債費比率（分子）の構造'!M$53,NA())</f>
        <v>236</v>
      </c>
      <c r="J50" s="176" t="e">
        <f>NA()</f>
        <v>#N/A</v>
      </c>
      <c r="K50" s="176" t="e">
        <f>NA()</f>
        <v>#N/A</v>
      </c>
      <c r="L50" s="176">
        <f>IF(ISNUMBER('実質公債費比率（分子）の構造'!N$53),'実質公債費比率（分子）の構造'!N$53,NA())</f>
        <v>289</v>
      </c>
      <c r="M50" s="176" t="e">
        <f>NA()</f>
        <v>#N/A</v>
      </c>
      <c r="N50" s="176" t="e">
        <f>NA()</f>
        <v>#N/A</v>
      </c>
      <c r="O50" s="176">
        <f>IF(ISNUMBER('実質公債費比率（分子）の構造'!O$53),'実質公債費比率（分子）の構造'!O$53,NA())</f>
        <v>312</v>
      </c>
      <c r="P50" s="176" t="e">
        <f>NA()</f>
        <v>#N/A</v>
      </c>
    </row>
    <row r="53" spans="1:16" x14ac:dyDescent="0.15">
      <c r="A53" s="144" t="s">
        <v>73</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74</v>
      </c>
      <c r="C55" s="175"/>
      <c r="D55" s="175" t="s">
        <v>75</v>
      </c>
      <c r="E55" s="175" t="s">
        <v>74</v>
      </c>
      <c r="F55" s="175"/>
      <c r="G55" s="175" t="s">
        <v>75</v>
      </c>
      <c r="H55" s="175" t="s">
        <v>74</v>
      </c>
      <c r="I55" s="175"/>
      <c r="J55" s="175" t="s">
        <v>75</v>
      </c>
      <c r="K55" s="175" t="s">
        <v>74</v>
      </c>
      <c r="L55" s="175"/>
      <c r="M55" s="175" t="s">
        <v>75</v>
      </c>
      <c r="N55" s="175" t="s">
        <v>74</v>
      </c>
      <c r="O55" s="175"/>
      <c r="P55" s="175" t="s">
        <v>75</v>
      </c>
    </row>
    <row r="56" spans="1:16" x14ac:dyDescent="0.15">
      <c r="A56" s="175" t="s">
        <v>44</v>
      </c>
      <c r="B56" s="175"/>
      <c r="C56" s="175"/>
      <c r="D56" s="175">
        <f>'将来負担比率（分子）の構造'!I$52</f>
        <v>5550</v>
      </c>
      <c r="E56" s="175"/>
      <c r="F56" s="175"/>
      <c r="G56" s="175">
        <f>'将来負担比率（分子）の構造'!J$52</f>
        <v>5574</v>
      </c>
      <c r="H56" s="175"/>
      <c r="I56" s="175"/>
      <c r="J56" s="175">
        <f>'将来負担比率（分子）の構造'!K$52</f>
        <v>5559</v>
      </c>
      <c r="K56" s="175"/>
      <c r="L56" s="175"/>
      <c r="M56" s="175">
        <f>'将来負担比率（分子）の構造'!L$52</f>
        <v>5745</v>
      </c>
      <c r="N56" s="175"/>
      <c r="O56" s="175"/>
      <c r="P56" s="175">
        <f>'将来負担比率（分子）の構造'!M$52</f>
        <v>5657</v>
      </c>
    </row>
    <row r="57" spans="1:16" x14ac:dyDescent="0.15">
      <c r="A57" s="175" t="s">
        <v>43</v>
      </c>
      <c r="B57" s="175"/>
      <c r="C57" s="175"/>
      <c r="D57" s="175">
        <f>'将来負担比率（分子）の構造'!I$51</f>
        <v>189</v>
      </c>
      <c r="E57" s="175"/>
      <c r="F57" s="175"/>
      <c r="G57" s="175">
        <f>'将来負担比率（分子）の構造'!J$51</f>
        <v>236</v>
      </c>
      <c r="H57" s="175"/>
      <c r="I57" s="175"/>
      <c r="J57" s="175">
        <f>'将来負担比率（分子）の構造'!K$51</f>
        <v>43</v>
      </c>
      <c r="K57" s="175"/>
      <c r="L57" s="175"/>
      <c r="M57" s="175">
        <f>'将来負担比率（分子）の構造'!L$51</f>
        <v>39</v>
      </c>
      <c r="N57" s="175"/>
      <c r="O57" s="175"/>
      <c r="P57" s="175">
        <f>'将来負担比率（分子）の構造'!M$51</f>
        <v>103</v>
      </c>
    </row>
    <row r="58" spans="1:16" x14ac:dyDescent="0.15">
      <c r="A58" s="175" t="s">
        <v>42</v>
      </c>
      <c r="B58" s="175"/>
      <c r="C58" s="175"/>
      <c r="D58" s="175">
        <f>'将来負担比率（分子）の構造'!I$50</f>
        <v>2697</v>
      </c>
      <c r="E58" s="175"/>
      <c r="F58" s="175"/>
      <c r="G58" s="175">
        <f>'将来負担比率（分子）の構造'!J$50</f>
        <v>3366</v>
      </c>
      <c r="H58" s="175"/>
      <c r="I58" s="175"/>
      <c r="J58" s="175">
        <f>'将来負担比率（分子）の構造'!K$50</f>
        <v>3221</v>
      </c>
      <c r="K58" s="175"/>
      <c r="L58" s="175"/>
      <c r="M58" s="175">
        <f>'将来負担比率（分子）の構造'!L$50</f>
        <v>3290</v>
      </c>
      <c r="N58" s="175"/>
      <c r="O58" s="175"/>
      <c r="P58" s="175">
        <f>'将来負担比率（分子）の構造'!M$50</f>
        <v>2905</v>
      </c>
    </row>
    <row r="59" spans="1:16" x14ac:dyDescent="0.15">
      <c r="A59" s="175" t="s">
        <v>40</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39</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37</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36</v>
      </c>
      <c r="B62" s="175">
        <f>'将来負担比率（分子）の構造'!I$45</f>
        <v>396</v>
      </c>
      <c r="C62" s="175"/>
      <c r="D62" s="175"/>
      <c r="E62" s="175">
        <f>'将来負担比率（分子）の構造'!J$45</f>
        <v>322</v>
      </c>
      <c r="F62" s="175"/>
      <c r="G62" s="175"/>
      <c r="H62" s="175">
        <f>'将来負担比率（分子）の構造'!K$45</f>
        <v>396</v>
      </c>
      <c r="I62" s="175"/>
      <c r="J62" s="175"/>
      <c r="K62" s="175">
        <f>'将来負担比率（分子）の構造'!L$45</f>
        <v>394</v>
      </c>
      <c r="L62" s="175"/>
      <c r="M62" s="175"/>
      <c r="N62" s="175">
        <f>'将来負担比率（分子）の構造'!M$45</f>
        <v>403</v>
      </c>
      <c r="O62" s="175"/>
      <c r="P62" s="175"/>
    </row>
    <row r="63" spans="1:16" x14ac:dyDescent="0.15">
      <c r="A63" s="175" t="s">
        <v>35</v>
      </c>
      <c r="B63" s="175">
        <f>'将来負担比率（分子）の構造'!I$44</f>
        <v>289</v>
      </c>
      <c r="C63" s="175"/>
      <c r="D63" s="175"/>
      <c r="E63" s="175">
        <f>'将来負担比率（分子）の構造'!J$44</f>
        <v>322</v>
      </c>
      <c r="F63" s="175"/>
      <c r="G63" s="175"/>
      <c r="H63" s="175">
        <f>'将来負担比率（分子）の構造'!K$44</f>
        <v>323</v>
      </c>
      <c r="I63" s="175"/>
      <c r="J63" s="175"/>
      <c r="K63" s="175">
        <f>'将来負担比率（分子）の構造'!L$44</f>
        <v>326</v>
      </c>
      <c r="L63" s="175"/>
      <c r="M63" s="175"/>
      <c r="N63" s="175">
        <f>'将来負担比率（分子）の構造'!M$44</f>
        <v>430</v>
      </c>
      <c r="O63" s="175"/>
      <c r="P63" s="175"/>
    </row>
    <row r="64" spans="1:16" x14ac:dyDescent="0.15">
      <c r="A64" s="175" t="s">
        <v>34</v>
      </c>
      <c r="B64" s="175">
        <f>'将来負担比率（分子）の構造'!I$43</f>
        <v>2863</v>
      </c>
      <c r="C64" s="175"/>
      <c r="D64" s="175"/>
      <c r="E64" s="175">
        <f>'将来負担比率（分子）の構造'!J$43</f>
        <v>3062</v>
      </c>
      <c r="F64" s="175"/>
      <c r="G64" s="175"/>
      <c r="H64" s="175">
        <f>'将来負担比率（分子）の構造'!K$43</f>
        <v>2743</v>
      </c>
      <c r="I64" s="175"/>
      <c r="J64" s="175"/>
      <c r="K64" s="175">
        <f>'将来負担比率（分子）の構造'!L$43</f>
        <v>2890</v>
      </c>
      <c r="L64" s="175"/>
      <c r="M64" s="175"/>
      <c r="N64" s="175">
        <f>'将来負担比率（分子）の構造'!M$43</f>
        <v>2833</v>
      </c>
      <c r="O64" s="175"/>
      <c r="P64" s="175"/>
    </row>
    <row r="65" spans="1:16" x14ac:dyDescent="0.15">
      <c r="A65" s="175" t="s">
        <v>33</v>
      </c>
      <c r="B65" s="175">
        <f>'将来負担比率（分子）の構造'!I$42</f>
        <v>664</v>
      </c>
      <c r="C65" s="175"/>
      <c r="D65" s="175"/>
      <c r="E65" s="175">
        <f>'将来負担比率（分子）の構造'!J$42</f>
        <v>580</v>
      </c>
      <c r="F65" s="175"/>
      <c r="G65" s="175"/>
      <c r="H65" s="175">
        <f>'将来負担比率（分子）の構造'!K$42</f>
        <v>538</v>
      </c>
      <c r="I65" s="175"/>
      <c r="J65" s="175"/>
      <c r="K65" s="175">
        <f>'将来負担比率（分子）の構造'!L$42</f>
        <v>496</v>
      </c>
      <c r="L65" s="175"/>
      <c r="M65" s="175"/>
      <c r="N65" s="175">
        <f>'将来負担比率（分子）の構造'!M$42</f>
        <v>811</v>
      </c>
      <c r="O65" s="175"/>
      <c r="P65" s="175"/>
    </row>
    <row r="66" spans="1:16" x14ac:dyDescent="0.15">
      <c r="A66" s="175" t="s">
        <v>32</v>
      </c>
      <c r="B66" s="175">
        <f>'将来負担比率（分子）の構造'!I$41</f>
        <v>5470</v>
      </c>
      <c r="C66" s="175"/>
      <c r="D66" s="175"/>
      <c r="E66" s="175">
        <f>'将来負担比率（分子）の構造'!J$41</f>
        <v>5453</v>
      </c>
      <c r="F66" s="175"/>
      <c r="G66" s="175"/>
      <c r="H66" s="175">
        <f>'将来負担比率（分子）の構造'!K$41</f>
        <v>5714</v>
      </c>
      <c r="I66" s="175"/>
      <c r="J66" s="175"/>
      <c r="K66" s="175">
        <f>'将来負担比率（分子）の構造'!L$41</f>
        <v>6266</v>
      </c>
      <c r="L66" s="175"/>
      <c r="M66" s="175"/>
      <c r="N66" s="175">
        <f>'将来負担比率（分子）の構造'!M$41</f>
        <v>6362</v>
      </c>
      <c r="O66" s="175"/>
      <c r="P66" s="175"/>
    </row>
    <row r="67" spans="1:16" x14ac:dyDescent="0.15">
      <c r="A67" s="175" t="s">
        <v>76</v>
      </c>
      <c r="B67" s="175" t="e">
        <f>NA()</f>
        <v>#N/A</v>
      </c>
      <c r="C67" s="175">
        <f>IF(ISNUMBER('将来負担比率（分子）の構造'!I$53), IF('将来負担比率（分子）の構造'!I$53 &lt; 0, 0, '将来負担比率（分子）の構造'!I$53), NA())</f>
        <v>1244</v>
      </c>
      <c r="D67" s="175" t="e">
        <f>NA()</f>
        <v>#N/A</v>
      </c>
      <c r="E67" s="175" t="e">
        <f>NA()</f>
        <v>#N/A</v>
      </c>
      <c r="F67" s="175">
        <f>IF(ISNUMBER('将来負担比率（分子）の構造'!J$53), IF('将来負担比率（分子）の構造'!J$53 &lt; 0, 0, '将来負担比率（分子）の構造'!J$53), NA())</f>
        <v>563</v>
      </c>
      <c r="G67" s="175" t="e">
        <f>NA()</f>
        <v>#N/A</v>
      </c>
      <c r="H67" s="175" t="e">
        <f>NA()</f>
        <v>#N/A</v>
      </c>
      <c r="I67" s="175">
        <f>IF(ISNUMBER('将来負担比率（分子）の構造'!K$53), IF('将来負担比率（分子）の構造'!K$53 &lt; 0, 0, '将来負担比率（分子）の構造'!K$53), NA())</f>
        <v>891</v>
      </c>
      <c r="J67" s="175" t="e">
        <f>NA()</f>
        <v>#N/A</v>
      </c>
      <c r="K67" s="175" t="e">
        <f>NA()</f>
        <v>#N/A</v>
      </c>
      <c r="L67" s="175">
        <f>IF(ISNUMBER('将来負担比率（分子）の構造'!L$53), IF('将来負担比率（分子）の構造'!L$53 &lt; 0, 0, '将来負担比率（分子）の構造'!L$53), NA())</f>
        <v>1298</v>
      </c>
      <c r="M67" s="175" t="e">
        <f>NA()</f>
        <v>#N/A</v>
      </c>
      <c r="N67" s="175" t="e">
        <f>NA()</f>
        <v>#N/A</v>
      </c>
      <c r="O67" s="175">
        <f>IF(ISNUMBER('将来負担比率（分子）の構造'!M$53), IF('将来負担比率（分子）の構造'!M$53 &lt; 0, 0, '将来負担比率（分子）の構造'!M$53), NA())</f>
        <v>2174</v>
      </c>
      <c r="P67" s="175" t="e">
        <f>NA()</f>
        <v>#N/A</v>
      </c>
    </row>
    <row r="70" spans="1:16" x14ac:dyDescent="0.15">
      <c r="A70" s="177" t="s">
        <v>77</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78</v>
      </c>
      <c r="B72" s="179">
        <f>基金残高に係る経年分析!F55</f>
        <v>1171</v>
      </c>
      <c r="C72" s="179">
        <f>基金残高に係る経年分析!G55</f>
        <v>1244</v>
      </c>
      <c r="D72" s="179">
        <f>基金残高に係る経年分析!H55</f>
        <v>1151</v>
      </c>
    </row>
    <row r="73" spans="1:16" x14ac:dyDescent="0.15">
      <c r="A73" s="178" t="s">
        <v>79</v>
      </c>
      <c r="B73" s="179">
        <f>基金残高に係る経年分析!F56</f>
        <v>11</v>
      </c>
      <c r="C73" s="179">
        <f>基金残高に係る経年分析!G56</f>
        <v>86</v>
      </c>
      <c r="D73" s="179">
        <f>基金残高に係る経年分析!H56</f>
        <v>96</v>
      </c>
    </row>
    <row r="74" spans="1:16" x14ac:dyDescent="0.15">
      <c r="A74" s="178" t="s">
        <v>80</v>
      </c>
      <c r="B74" s="179">
        <f>基金残高に係る経年分析!F57</f>
        <v>1668</v>
      </c>
      <c r="C74" s="179">
        <f>基金残高に係る経年分析!G57</f>
        <v>1549</v>
      </c>
      <c r="D74" s="179">
        <f>基金残高に係る経年分析!H57</f>
        <v>1427</v>
      </c>
    </row>
  </sheetData>
  <sheetProtection algorithmName="SHA-512" hashValue="lLc98aiTXtR4wNt+SS0guDPAb+DSjTjHcaikEXYcBzWlq9cJLeH89aynssh6s1HtPRiluWrtjMNWZGZ25cvZ7g==" saltValue="7uKZunQBtOHVbILaaBYlG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星 丞</cp:lastModifiedBy>
  <cp:lastPrinted>2024-03-13T08:15:57Z</cp:lastPrinted>
  <dcterms:created xsi:type="dcterms:W3CDTF">2024-02-05T00:12:18Z</dcterms:created>
  <dcterms:modified xsi:type="dcterms:W3CDTF">2024-03-19T00:05:14Z</dcterms:modified>
  <cp:category/>
</cp:coreProperties>
</file>